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crisis\"/>
    </mc:Choice>
  </mc:AlternateContent>
  <xr:revisionPtr revIDLastSave="0" documentId="13_ncr:1_{E81AEDE2-5056-4065-8F18-0B7CA077A092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P12" i="2"/>
  <c r="P13" i="2"/>
  <c r="P25" i="2"/>
  <c r="N9" i="2"/>
  <c r="P9" i="2" s="1"/>
  <c r="N10" i="2"/>
  <c r="P10" i="2" s="1"/>
  <c r="N11" i="2"/>
  <c r="P11" i="2" s="1"/>
  <c r="N12" i="2"/>
  <c r="N13" i="2"/>
  <c r="N14" i="2"/>
  <c r="P14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8" i="2"/>
  <c r="P8" i="2" s="1"/>
  <c r="Q9" i="1" l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R8" i="1"/>
  <c r="B21" i="4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<sst xmlns="http://schemas.openxmlformats.org/spreadsheetml/2006/main" count="355" uniqueCount="65">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</sst>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"/>
    <numFmt numFmtId="166" formatCode="#,##0.0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166" fontId="1" fillId="0" borderId="4" xfId="0" applyNumberFormat="1" applyFont="1" applyBorder="1" applyAlignment="1">
      <alignment vertical="center"/>
    </xf>
    <xf numFmtId="167" fontId="0" fillId="0" borderId="0" xfId="0" applyNumberFormat="1"/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7.8966690833860556</c:v>
                </c:pt>
                <c:pt idx="1">
                  <c:v>9.733336753834104</c:v>
                </c:pt>
                <c:pt idx="2">
                  <c:v>6.0726790171020575</c:v>
                </c:pt>
                <c:pt idx="3">
                  <c:v>15.217801597274059</c:v>
                </c:pt>
                <c:pt idx="4">
                  <c:v>14.65715131142449</c:v>
                </c:pt>
                <c:pt idx="5">
                  <c:v>12.473898793961949</c:v>
                </c:pt>
                <c:pt idx="6">
                  <c:v>5.316312133343235</c:v>
                </c:pt>
                <c:pt idx="7">
                  <c:v>8.186364537838303</c:v>
                </c:pt>
                <c:pt idx="8">
                  <c:v>21.494733212202224</c:v>
                </c:pt>
                <c:pt idx="9">
                  <c:v>12.689460420964009</c:v>
                </c:pt>
                <c:pt idx="10">
                  <c:v>4.3633121333276419</c:v>
                </c:pt>
                <c:pt idx="11">
                  <c:v>4.6111190442191443</c:v>
                </c:pt>
                <c:pt idx="12">
                  <c:v>11.179552509498173</c:v>
                </c:pt>
                <c:pt idx="13">
                  <c:v>5.0279508357825549</c:v>
                </c:pt>
                <c:pt idx="14">
                  <c:v>9.9455706045098644</c:v>
                </c:pt>
                <c:pt idx="15">
                  <c:v>5.0742999844599561</c:v>
                </c:pt>
                <c:pt idx="16">
                  <c:v>7.5120897694727455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2.8977542981431283</c:v>
                </c:pt>
                <c:pt idx="1">
                  <c:v>4.6025855967742659</c:v>
                </c:pt>
                <c:pt idx="2">
                  <c:v>5.1767099817919187</c:v>
                </c:pt>
                <c:pt idx="3">
                  <c:v>11.562128587873028</c:v>
                </c:pt>
                <c:pt idx="4">
                  <c:v>4.686612645032282</c:v>
                </c:pt>
                <c:pt idx="5">
                  <c:v>5.8097610821192642</c:v>
                </c:pt>
                <c:pt idx="6">
                  <c:v>3.5864010423347219</c:v>
                </c:pt>
                <c:pt idx="7">
                  <c:v>3.3135285034107413</c:v>
                </c:pt>
                <c:pt idx="8">
                  <c:v>4.7537664605587713</c:v>
                </c:pt>
                <c:pt idx="9">
                  <c:v>3.8107667518065291</c:v>
                </c:pt>
                <c:pt idx="10">
                  <c:v>1.8970922318815835</c:v>
                </c:pt>
                <c:pt idx="11">
                  <c:v>3.1980341758294064</c:v>
                </c:pt>
                <c:pt idx="12">
                  <c:v>3.9588070557506785</c:v>
                </c:pt>
                <c:pt idx="13">
                  <c:v>4.7667585845730711</c:v>
                </c:pt>
                <c:pt idx="14">
                  <c:v>3.6165711289126778</c:v>
                </c:pt>
                <c:pt idx="15">
                  <c:v>2.7183749916749766</c:v>
                </c:pt>
                <c:pt idx="16">
                  <c:v>7.8250935098674432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 trimestre de 2022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381000</xdr:colOff>
      <xdr:row>6</xdr:row>
      <xdr:rowOff>638175</xdr:rowOff>
    </xdr:from>
    <xdr:to>
      <xdr:col>23</xdr:col>
      <xdr:colOff>561975</xdr:colOff>
      <xdr:row>22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entre 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2T</a:t>
          </a:r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 y 2T 2022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zoomScale="110" zoomScaleNormal="110" workbookViewId="0">
      <selection activeCell="L10" sqref="L10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30" t="s">
        <v>0</v>
      </c>
      <c r="C7" s="31" t="s">
        <v>25</v>
      </c>
      <c r="D7" s="31" t="s">
        <v>26</v>
      </c>
      <c r="E7" s="32"/>
      <c r="F7" s="30" t="s">
        <v>1</v>
      </c>
      <c r="G7" s="31" t="s">
        <v>35</v>
      </c>
      <c r="H7" s="31" t="s">
        <v>29</v>
      </c>
      <c r="I7" s="32"/>
      <c r="J7" s="30" t="s">
        <v>2</v>
      </c>
      <c r="K7" s="31" t="s">
        <v>35</v>
      </c>
      <c r="L7" s="31" t="s">
        <v>29</v>
      </c>
      <c r="M7" s="32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3566</v>
      </c>
      <c r="C9" s="5">
        <v>256</v>
      </c>
      <c r="D9" s="5">
        <v>297</v>
      </c>
      <c r="E9" s="5">
        <v>4119</v>
      </c>
      <c r="F9" s="5">
        <v>275</v>
      </c>
      <c r="G9" s="5">
        <v>23</v>
      </c>
      <c r="H9" s="5">
        <v>44</v>
      </c>
      <c r="I9" s="5">
        <v>342</v>
      </c>
      <c r="J9" s="5">
        <v>3841</v>
      </c>
      <c r="K9" s="5">
        <v>279</v>
      </c>
      <c r="L9" s="5">
        <v>341</v>
      </c>
      <c r="M9" s="5">
        <v>4461</v>
      </c>
      <c r="N9" s="24"/>
      <c r="O9" s="24"/>
      <c r="P9" s="24"/>
      <c r="Q9" s="24"/>
    </row>
    <row r="10" spans="1:17" ht="33" customHeight="1" thickBot="1" x14ac:dyDescent="0.3">
      <c r="A10" s="9" t="s">
        <v>37</v>
      </c>
      <c r="B10" s="5">
        <v>20</v>
      </c>
      <c r="C10" s="5">
        <v>0</v>
      </c>
      <c r="D10" s="5">
        <v>5</v>
      </c>
      <c r="E10" s="5">
        <v>25</v>
      </c>
      <c r="F10" s="5">
        <v>0</v>
      </c>
      <c r="G10" s="5">
        <v>1</v>
      </c>
      <c r="H10" s="5">
        <v>0</v>
      </c>
      <c r="I10" s="5">
        <v>1</v>
      </c>
      <c r="J10" s="5">
        <v>20</v>
      </c>
      <c r="K10" s="5">
        <v>1</v>
      </c>
      <c r="L10" s="5">
        <v>5</v>
      </c>
      <c r="M10" s="5">
        <v>26</v>
      </c>
      <c r="N10" s="24"/>
      <c r="O10" s="24"/>
      <c r="P10" s="24"/>
      <c r="Q10" s="24"/>
    </row>
    <row r="11" spans="1:17" ht="64.5" customHeight="1" thickBot="1" x14ac:dyDescent="0.3">
      <c r="A11" s="9" t="s">
        <v>38</v>
      </c>
      <c r="B11" s="5">
        <v>0</v>
      </c>
      <c r="C11" s="5">
        <v>0</v>
      </c>
      <c r="D11" s="5">
        <v>1</v>
      </c>
      <c r="E11" s="5">
        <v>1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1</v>
      </c>
      <c r="N11" s="24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7</v>
      </c>
      <c r="C12" s="5">
        <v>0</v>
      </c>
      <c r="D12" s="5">
        <v>0</v>
      </c>
      <c r="E12" s="5">
        <v>7</v>
      </c>
      <c r="F12" s="5">
        <v>0</v>
      </c>
      <c r="G12" s="5">
        <v>0</v>
      </c>
      <c r="H12" s="5">
        <v>0</v>
      </c>
      <c r="I12" s="5">
        <v>0</v>
      </c>
      <c r="J12" s="5">
        <v>7</v>
      </c>
      <c r="K12" s="5">
        <v>0</v>
      </c>
      <c r="L12" s="5">
        <v>0</v>
      </c>
      <c r="M12" s="5">
        <v>7</v>
      </c>
      <c r="N12" s="24"/>
      <c r="O12" s="24"/>
      <c r="P12" s="24"/>
      <c r="Q12" s="24"/>
    </row>
    <row r="13" spans="1:17" ht="46.5" customHeight="1" thickBot="1" x14ac:dyDescent="0.3">
      <c r="A13" s="9" t="s">
        <v>52</v>
      </c>
      <c r="B13" s="5">
        <v>5</v>
      </c>
      <c r="C13" s="5">
        <v>0</v>
      </c>
      <c r="D13" s="5">
        <v>1</v>
      </c>
      <c r="E13" s="5">
        <v>6</v>
      </c>
      <c r="F13" s="5">
        <v>0</v>
      </c>
      <c r="G13" s="5">
        <v>0</v>
      </c>
      <c r="H13" s="5">
        <v>0</v>
      </c>
      <c r="I13" s="5">
        <v>0</v>
      </c>
      <c r="J13" s="5">
        <v>5</v>
      </c>
      <c r="K13" s="5">
        <v>0</v>
      </c>
      <c r="L13" s="5">
        <v>1</v>
      </c>
      <c r="M13" s="5">
        <v>6</v>
      </c>
      <c r="N13" s="24"/>
      <c r="O13" s="24"/>
      <c r="P13" s="24"/>
      <c r="Q13" s="24"/>
    </row>
    <row r="14" spans="1:17" ht="26.25" thickBot="1" x14ac:dyDescent="0.3">
      <c r="A14" s="9" t="s">
        <v>31</v>
      </c>
      <c r="B14" s="5">
        <v>347</v>
      </c>
      <c r="C14" s="5">
        <v>35</v>
      </c>
      <c r="D14" s="5">
        <v>41</v>
      </c>
      <c r="E14" s="5">
        <v>423</v>
      </c>
      <c r="F14" s="5">
        <v>19</v>
      </c>
      <c r="G14" s="5">
        <v>3</v>
      </c>
      <c r="H14" s="5">
        <v>2</v>
      </c>
      <c r="I14" s="5">
        <v>24</v>
      </c>
      <c r="J14" s="5">
        <v>366</v>
      </c>
      <c r="K14" s="5">
        <v>38</v>
      </c>
      <c r="L14" s="5">
        <v>43</v>
      </c>
      <c r="M14" s="5">
        <v>447</v>
      </c>
      <c r="N14" s="24"/>
      <c r="O14" s="24"/>
      <c r="P14" s="24"/>
      <c r="Q14" s="24"/>
    </row>
    <row r="15" spans="1:17" ht="15.75" thickBot="1" x14ac:dyDescent="0.3">
      <c r="A15" s="9" t="s">
        <v>41</v>
      </c>
      <c r="B15" s="5">
        <v>625</v>
      </c>
      <c r="C15" s="5">
        <v>36</v>
      </c>
      <c r="D15" s="5">
        <v>58</v>
      </c>
      <c r="E15" s="5">
        <v>719</v>
      </c>
      <c r="F15" s="5">
        <v>26</v>
      </c>
      <c r="G15" s="5">
        <v>1</v>
      </c>
      <c r="H15" s="5">
        <v>6</v>
      </c>
      <c r="I15" s="5">
        <v>33</v>
      </c>
      <c r="J15" s="5">
        <v>651</v>
      </c>
      <c r="K15" s="5">
        <v>37</v>
      </c>
      <c r="L15" s="5">
        <v>64</v>
      </c>
      <c r="M15" s="5">
        <v>752</v>
      </c>
      <c r="N15" s="24"/>
      <c r="O15" s="24"/>
      <c r="P15" s="24"/>
      <c r="Q15" s="24"/>
    </row>
    <row r="16" spans="1:17" ht="15.75" thickBot="1" x14ac:dyDescent="0.3">
      <c r="A16" s="3" t="s">
        <v>23</v>
      </c>
      <c r="B16" s="6">
        <v>4570</v>
      </c>
      <c r="C16" s="6">
        <v>327</v>
      </c>
      <c r="D16" s="6">
        <v>403</v>
      </c>
      <c r="E16" s="6">
        <v>5300</v>
      </c>
      <c r="F16" s="6">
        <v>320</v>
      </c>
      <c r="G16" s="6">
        <v>28</v>
      </c>
      <c r="H16" s="6">
        <v>52</v>
      </c>
      <c r="I16" s="6">
        <v>400</v>
      </c>
      <c r="J16" s="6">
        <v>4890</v>
      </c>
      <c r="K16" s="6">
        <v>355</v>
      </c>
      <c r="L16" s="6">
        <v>455</v>
      </c>
      <c r="M16" s="6">
        <v>5700</v>
      </c>
      <c r="O16" s="24"/>
      <c r="P16" s="24"/>
      <c r="Q16" s="24"/>
    </row>
    <row r="17" spans="1:15" x14ac:dyDescent="0.25">
      <c r="E17" s="26"/>
      <c r="J17" s="25"/>
    </row>
    <row r="18" spans="1:15" x14ac:dyDescent="0.25">
      <c r="J18" s="25"/>
      <c r="L18" s="24"/>
      <c r="M18" s="24"/>
    </row>
    <row r="19" spans="1:15" ht="15" customHeight="1" x14ac:dyDescent="0.25">
      <c r="B19" s="33" t="s">
        <v>0</v>
      </c>
      <c r="C19" s="34"/>
      <c r="D19" s="34"/>
      <c r="E19" s="33" t="s">
        <v>1</v>
      </c>
      <c r="F19" s="34"/>
      <c r="G19" s="34"/>
      <c r="H19" s="33" t="s">
        <v>2</v>
      </c>
      <c r="I19" s="34"/>
      <c r="J19" s="34"/>
      <c r="L19" s="24"/>
      <c r="M19" s="24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0.8657441126487011</v>
      </c>
      <c r="C21" s="24">
        <f t="shared" ref="C21:D21" si="0">IF($E9=0,"-",(C9/$E9))</f>
        <v>6.2151007526098569E-2</v>
      </c>
      <c r="D21" s="24">
        <f t="shared" si="0"/>
        <v>7.2104879825200294E-2</v>
      </c>
      <c r="E21" s="24">
        <f>IF($I9=0,"-",(F9/$I9))</f>
        <v>0.80409356725146197</v>
      </c>
      <c r="F21" s="24">
        <f t="shared" ref="F21:G21" si="1">IF($I9=0,"-",(G9/$I9))</f>
        <v>6.725146198830409E-2</v>
      </c>
      <c r="G21" s="24">
        <f t="shared" si="1"/>
        <v>0.12865497076023391</v>
      </c>
      <c r="H21" s="24">
        <f>IF($M9=0,"-",(J9/$M9))</f>
        <v>0.86101770903384889</v>
      </c>
      <c r="I21" s="24">
        <f t="shared" ref="I21:J21" si="2">IF($M9=0,"-",(K9/$M9))</f>
        <v>6.2542030934767984E-2</v>
      </c>
      <c r="J21" s="24">
        <f t="shared" si="2"/>
        <v>7.64402600313831E-2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3">IF($E10=0,"-",(B10/$E10))</f>
        <v>0.8</v>
      </c>
      <c r="C22" s="24">
        <f t="shared" si="3"/>
        <v>0</v>
      </c>
      <c r="D22" s="24">
        <f t="shared" si="3"/>
        <v>0.2</v>
      </c>
      <c r="E22" s="24">
        <f t="shared" ref="E22:G22" si="4">IF($I10=0,"-",(F10/$I10))</f>
        <v>0</v>
      </c>
      <c r="F22" s="24">
        <f t="shared" si="4"/>
        <v>1</v>
      </c>
      <c r="G22" s="24">
        <f t="shared" si="4"/>
        <v>0</v>
      </c>
      <c r="H22" s="24">
        <f t="shared" ref="H22:H28" si="5">IF($M10=0,"-",(J10/$M10))</f>
        <v>0.76923076923076927</v>
      </c>
      <c r="I22" s="24">
        <f t="shared" ref="I22:I28" si="6">IF($M10=0,"-",(K10/$M10))</f>
        <v>3.8461538461538464E-2</v>
      </c>
      <c r="J22" s="24">
        <f t="shared" ref="J22:J28" si="7">IF($M10=0,"-",(L10/$M10))</f>
        <v>0.19230769230769232</v>
      </c>
    </row>
    <row r="23" spans="1:15" ht="51.75" thickBot="1" x14ac:dyDescent="0.3">
      <c r="A23" s="9" t="s">
        <v>38</v>
      </c>
      <c r="B23" s="24">
        <f t="shared" ref="B23:D24" si="8">IF($E11=0,"-",(B11/$E11))</f>
        <v>0</v>
      </c>
      <c r="C23" s="24">
        <f t="shared" si="8"/>
        <v>0</v>
      </c>
      <c r="D23" s="24">
        <f t="shared" si="8"/>
        <v>1</v>
      </c>
      <c r="E23" s="24" t="str">
        <f t="shared" ref="E23:G23" si="9">IF($I11=0,"-",(F11/$I11))</f>
        <v>-</v>
      </c>
      <c r="F23" s="24" t="str">
        <f t="shared" si="9"/>
        <v>-</v>
      </c>
      <c r="G23" s="24" t="str">
        <f t="shared" si="9"/>
        <v>-</v>
      </c>
      <c r="H23" s="24">
        <f t="shared" si="5"/>
        <v>0</v>
      </c>
      <c r="I23" s="24">
        <f t="shared" si="6"/>
        <v>0</v>
      </c>
      <c r="J23" s="24">
        <f t="shared" si="7"/>
        <v>1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8"/>
        <v>0</v>
      </c>
      <c r="D24" s="24">
        <f t="shared" si="8"/>
        <v>0</v>
      </c>
      <c r="E24" s="24" t="str">
        <f t="shared" ref="E24:G24" si="10">IF($I12=0,"-",(F12/$I12))</f>
        <v>-</v>
      </c>
      <c r="F24" s="24" t="str">
        <f t="shared" si="10"/>
        <v>-</v>
      </c>
      <c r="G24" s="24" t="str">
        <f t="shared" si="10"/>
        <v>-</v>
      </c>
      <c r="H24" s="24">
        <f t="shared" si="5"/>
        <v>1</v>
      </c>
      <c r="I24" s="24">
        <f t="shared" si="6"/>
        <v>0</v>
      </c>
      <c r="J24" s="24">
        <f t="shared" si="7"/>
        <v>0</v>
      </c>
    </row>
    <row r="25" spans="1:15" ht="39" thickBot="1" x14ac:dyDescent="0.3">
      <c r="A25" s="9" t="s">
        <v>52</v>
      </c>
      <c r="B25" s="24">
        <f>IF($E13=0,"-",(B13/$E13))</f>
        <v>0.83333333333333337</v>
      </c>
      <c r="C25" s="24">
        <f t="shared" ref="C25:D25" si="11">IF($E13=0,"-",(C13/$E13))</f>
        <v>0</v>
      </c>
      <c r="D25" s="24">
        <f t="shared" si="11"/>
        <v>0.16666666666666666</v>
      </c>
      <c r="E25" s="24" t="str">
        <f t="shared" ref="E25:G25" si="12">IF($I13=0,"-",(F13/$I13))</f>
        <v>-</v>
      </c>
      <c r="F25" s="24" t="str">
        <f t="shared" si="12"/>
        <v>-</v>
      </c>
      <c r="G25" s="24" t="str">
        <f t="shared" si="12"/>
        <v>-</v>
      </c>
      <c r="H25" s="24">
        <f t="shared" si="5"/>
        <v>0.83333333333333337</v>
      </c>
      <c r="I25" s="24">
        <f t="shared" si="6"/>
        <v>0</v>
      </c>
      <c r="J25" s="24">
        <f t="shared" si="7"/>
        <v>0.16666666666666666</v>
      </c>
    </row>
    <row r="26" spans="1:15" ht="26.25" thickBot="1" x14ac:dyDescent="0.3">
      <c r="A26" s="9" t="s">
        <v>40</v>
      </c>
      <c r="B26" s="24">
        <f t="shared" ref="B26:D26" si="13">IF($E14=0,"-",(B14/$E14))</f>
        <v>0.82033096926713944</v>
      </c>
      <c r="C26" s="24">
        <f t="shared" si="13"/>
        <v>8.2742316784869971E-2</v>
      </c>
      <c r="D26" s="24">
        <f t="shared" si="13"/>
        <v>9.6926713947990545E-2</v>
      </c>
      <c r="E26" s="24">
        <f t="shared" ref="E26:G26" si="14">IF($I14=0,"-",(F14/$I14))</f>
        <v>0.79166666666666663</v>
      </c>
      <c r="F26" s="24">
        <f t="shared" si="14"/>
        <v>0.125</v>
      </c>
      <c r="G26" s="24">
        <f t="shared" si="14"/>
        <v>8.3333333333333329E-2</v>
      </c>
      <c r="H26" s="24">
        <f t="shared" si="5"/>
        <v>0.81879194630872487</v>
      </c>
      <c r="I26" s="24">
        <f t="shared" si="6"/>
        <v>8.5011185682326629E-2</v>
      </c>
      <c r="J26" s="24">
        <f t="shared" si="7"/>
        <v>9.6196868008948541E-2</v>
      </c>
    </row>
    <row r="27" spans="1:15" ht="15.75" thickBot="1" x14ac:dyDescent="0.3">
      <c r="A27" s="9" t="s">
        <v>41</v>
      </c>
      <c r="B27" s="24">
        <f t="shared" ref="B27:D28" si="15">IF($E15=0,"-",(B15/$E15))</f>
        <v>0.86926286509040329</v>
      </c>
      <c r="C27" s="24">
        <f t="shared" si="15"/>
        <v>5.0069541029207229E-2</v>
      </c>
      <c r="D27" s="24">
        <f t="shared" si="15"/>
        <v>8.0667593880389424E-2</v>
      </c>
      <c r="E27" s="24">
        <f t="shared" ref="E27:G27" si="16">IF($I15=0,"-",(F15/$I15))</f>
        <v>0.78787878787878785</v>
      </c>
      <c r="F27" s="24">
        <f t="shared" si="16"/>
        <v>3.0303030303030304E-2</v>
      </c>
      <c r="G27" s="24">
        <f t="shared" si="16"/>
        <v>0.18181818181818182</v>
      </c>
      <c r="H27" s="24">
        <f t="shared" si="5"/>
        <v>0.86569148936170215</v>
      </c>
      <c r="I27" s="24">
        <f t="shared" si="6"/>
        <v>4.920212765957447E-2</v>
      </c>
      <c r="J27" s="24">
        <f t="shared" si="7"/>
        <v>8.5106382978723402E-2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0.86226415094339626</v>
      </c>
      <c r="C28" s="7">
        <f t="shared" si="15"/>
        <v>6.1698113207547173E-2</v>
      </c>
      <c r="D28" s="7">
        <f t="shared" si="15"/>
        <v>7.6037735849056598E-2</v>
      </c>
      <c r="E28" s="7">
        <f t="shared" ref="E28:G28" si="17">IF($I16=0,"-",(F16/$I16))</f>
        <v>0.8</v>
      </c>
      <c r="F28" s="7">
        <f t="shared" si="17"/>
        <v>7.0000000000000007E-2</v>
      </c>
      <c r="G28" s="7">
        <f t="shared" si="17"/>
        <v>0.13</v>
      </c>
      <c r="H28" s="7">
        <f t="shared" si="5"/>
        <v>0.85789473684210527</v>
      </c>
      <c r="I28" s="7">
        <f t="shared" si="6"/>
        <v>6.2280701754385964E-2</v>
      </c>
      <c r="J28" s="7">
        <f t="shared" si="7"/>
        <v>7.982456140350877E-2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P74"/>
  <sheetViews>
    <sheetView workbookViewId="0">
      <selection activeCell="S2" sqref="S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0.28515625" customWidth="1"/>
    <col min="16" max="16" width="0.42578125" customWidth="1"/>
  </cols>
  <sheetData>
    <row r="5" spans="1:16" x14ac:dyDescent="0.25">
      <c r="A5" s="33" t="s">
        <v>34</v>
      </c>
      <c r="B5" s="30" t="s">
        <v>33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</row>
    <row r="6" spans="1:16" ht="24.75" customHeight="1" x14ac:dyDescent="0.25">
      <c r="A6" s="32"/>
      <c r="B6" s="33" t="s">
        <v>30</v>
      </c>
      <c r="C6" s="34"/>
      <c r="D6" s="34"/>
      <c r="E6" s="33" t="s">
        <v>31</v>
      </c>
      <c r="F6" s="34"/>
      <c r="G6" s="34"/>
      <c r="H6" s="33" t="s">
        <v>32</v>
      </c>
      <c r="I6" s="34"/>
      <c r="J6" s="34"/>
      <c r="K6" s="33" t="s">
        <v>2</v>
      </c>
      <c r="L6" s="34"/>
      <c r="M6" s="34"/>
    </row>
    <row r="7" spans="1:16" ht="51" x14ac:dyDescent="0.25">
      <c r="A7" s="32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6" ht="15.75" thickBot="1" x14ac:dyDescent="0.3">
      <c r="A8" s="2" t="s">
        <v>3</v>
      </c>
      <c r="B8">
        <v>487</v>
      </c>
      <c r="C8">
        <v>36</v>
      </c>
      <c r="D8">
        <v>41</v>
      </c>
      <c r="E8">
        <v>31</v>
      </c>
      <c r="F8">
        <v>3</v>
      </c>
      <c r="G8">
        <v>7</v>
      </c>
      <c r="H8">
        <v>69</v>
      </c>
      <c r="I8">
        <v>4</v>
      </c>
      <c r="J8">
        <v>6</v>
      </c>
      <c r="K8">
        <v>587</v>
      </c>
      <c r="L8">
        <v>43</v>
      </c>
      <c r="M8">
        <v>54</v>
      </c>
      <c r="N8">
        <f>+K8+L8+M8</f>
        <v>684</v>
      </c>
      <c r="O8">
        <v>8661880</v>
      </c>
      <c r="P8" s="29">
        <f t="shared" ref="P8:P25" si="0">+N8/O8*100000</f>
        <v>7.8966690833860556</v>
      </c>
    </row>
    <row r="9" spans="1:16" ht="15.75" thickBot="1" x14ac:dyDescent="0.3">
      <c r="A9" s="2" t="s">
        <v>4</v>
      </c>
      <c r="B9">
        <v>72</v>
      </c>
      <c r="C9">
        <v>13</v>
      </c>
      <c r="D9">
        <v>2</v>
      </c>
      <c r="E9">
        <v>1</v>
      </c>
      <c r="F9">
        <v>1</v>
      </c>
      <c r="G9">
        <v>0</v>
      </c>
      <c r="H9">
        <v>34</v>
      </c>
      <c r="I9">
        <v>2</v>
      </c>
      <c r="J9">
        <v>4</v>
      </c>
      <c r="K9">
        <v>107</v>
      </c>
      <c r="L9">
        <v>16</v>
      </c>
      <c r="M9">
        <v>6</v>
      </c>
      <c r="N9">
        <f t="shared" ref="N9:N24" si="1">+K9+L9+M9</f>
        <v>129</v>
      </c>
      <c r="O9">
        <v>1325342</v>
      </c>
      <c r="P9" s="29">
        <f t="shared" si="0"/>
        <v>9.733336753834104</v>
      </c>
    </row>
    <row r="10" spans="1:16" ht="15.75" thickBot="1" x14ac:dyDescent="0.3">
      <c r="A10" s="2" t="s">
        <v>5</v>
      </c>
      <c r="B10">
        <v>37</v>
      </c>
      <c r="C10">
        <v>10</v>
      </c>
      <c r="D10">
        <v>5</v>
      </c>
      <c r="E10">
        <v>0</v>
      </c>
      <c r="F10">
        <v>0</v>
      </c>
      <c r="G10">
        <v>0</v>
      </c>
      <c r="H10">
        <v>7</v>
      </c>
      <c r="I10">
        <v>0</v>
      </c>
      <c r="J10">
        <v>2</v>
      </c>
      <c r="K10">
        <v>44</v>
      </c>
      <c r="L10">
        <v>10</v>
      </c>
      <c r="M10">
        <v>7</v>
      </c>
      <c r="N10">
        <f t="shared" si="1"/>
        <v>61</v>
      </c>
      <c r="O10">
        <v>1004499</v>
      </c>
      <c r="P10" s="29">
        <f t="shared" si="0"/>
        <v>6.0726790171020575</v>
      </c>
    </row>
    <row r="11" spans="1:16" ht="15.75" thickBot="1" x14ac:dyDescent="0.3">
      <c r="A11" s="2" t="s">
        <v>6</v>
      </c>
      <c r="B11">
        <v>139</v>
      </c>
      <c r="C11">
        <v>13</v>
      </c>
      <c r="D11">
        <v>6</v>
      </c>
      <c r="E11">
        <v>13</v>
      </c>
      <c r="F11">
        <v>0</v>
      </c>
      <c r="G11">
        <v>0</v>
      </c>
      <c r="H11">
        <v>7</v>
      </c>
      <c r="I11">
        <v>1</v>
      </c>
      <c r="J11">
        <v>0</v>
      </c>
      <c r="K11">
        <v>159</v>
      </c>
      <c r="L11">
        <v>14</v>
      </c>
      <c r="M11">
        <v>6</v>
      </c>
      <c r="N11">
        <f t="shared" si="1"/>
        <v>179</v>
      </c>
      <c r="O11">
        <v>1176254</v>
      </c>
      <c r="P11" s="29">
        <f t="shared" si="0"/>
        <v>15.217801597274059</v>
      </c>
    </row>
    <row r="12" spans="1:16" ht="15.75" thickBot="1" x14ac:dyDescent="0.3">
      <c r="A12" s="2" t="s">
        <v>7</v>
      </c>
      <c r="B12">
        <v>220</v>
      </c>
      <c r="C12">
        <v>5</v>
      </c>
      <c r="D12">
        <v>24</v>
      </c>
      <c r="E12">
        <v>26</v>
      </c>
      <c r="F12">
        <v>3</v>
      </c>
      <c r="G12">
        <v>2</v>
      </c>
      <c r="H12">
        <v>33</v>
      </c>
      <c r="I12">
        <v>1</v>
      </c>
      <c r="J12">
        <v>5</v>
      </c>
      <c r="K12">
        <v>279</v>
      </c>
      <c r="L12">
        <v>9</v>
      </c>
      <c r="M12">
        <v>31</v>
      </c>
      <c r="N12">
        <f t="shared" si="1"/>
        <v>319</v>
      </c>
      <c r="O12">
        <v>2176412</v>
      </c>
      <c r="P12" s="29">
        <f t="shared" si="0"/>
        <v>14.65715131142449</v>
      </c>
    </row>
    <row r="13" spans="1:16" ht="15.75" thickBot="1" x14ac:dyDescent="0.3">
      <c r="A13" s="2" t="s">
        <v>8</v>
      </c>
      <c r="B13">
        <v>39</v>
      </c>
      <c r="C13">
        <v>10</v>
      </c>
      <c r="D13">
        <v>10</v>
      </c>
      <c r="E13">
        <v>0</v>
      </c>
      <c r="F13">
        <v>0</v>
      </c>
      <c r="G13">
        <v>0</v>
      </c>
      <c r="H13">
        <v>9</v>
      </c>
      <c r="I13">
        <v>0</v>
      </c>
      <c r="J13">
        <v>5</v>
      </c>
      <c r="K13">
        <v>48</v>
      </c>
      <c r="L13">
        <v>10</v>
      </c>
      <c r="M13">
        <v>15</v>
      </c>
      <c r="N13">
        <f t="shared" si="1"/>
        <v>73</v>
      </c>
      <c r="O13">
        <v>585222</v>
      </c>
      <c r="P13" s="29">
        <f t="shared" si="0"/>
        <v>12.473898793961949</v>
      </c>
    </row>
    <row r="14" spans="1:16" ht="15.75" thickBot="1" x14ac:dyDescent="0.3">
      <c r="A14" s="2" t="s">
        <v>9</v>
      </c>
      <c r="B14">
        <v>107</v>
      </c>
      <c r="C14">
        <v>8</v>
      </c>
      <c r="D14">
        <v>5</v>
      </c>
      <c r="E14">
        <v>0</v>
      </c>
      <c r="F14">
        <v>1</v>
      </c>
      <c r="G14">
        <v>1</v>
      </c>
      <c r="H14">
        <v>2</v>
      </c>
      <c r="I14">
        <v>0</v>
      </c>
      <c r="J14">
        <v>2</v>
      </c>
      <c r="K14">
        <v>109</v>
      </c>
      <c r="L14">
        <v>9</v>
      </c>
      <c r="M14">
        <v>8</v>
      </c>
      <c r="N14">
        <f t="shared" si="1"/>
        <v>126</v>
      </c>
      <c r="O14">
        <v>2370064</v>
      </c>
      <c r="P14" s="29">
        <f t="shared" si="0"/>
        <v>5.316312133343235</v>
      </c>
    </row>
    <row r="15" spans="1:16" ht="15.75" thickBot="1" x14ac:dyDescent="0.3">
      <c r="A15" s="2" t="s">
        <v>10</v>
      </c>
      <c r="B15">
        <v>149</v>
      </c>
      <c r="C15">
        <v>3</v>
      </c>
      <c r="D15">
        <v>7</v>
      </c>
      <c r="E15">
        <v>4</v>
      </c>
      <c r="F15">
        <v>1</v>
      </c>
      <c r="G15">
        <v>0</v>
      </c>
      <c r="H15">
        <v>3</v>
      </c>
      <c r="I15">
        <v>0</v>
      </c>
      <c r="J15">
        <v>1</v>
      </c>
      <c r="K15">
        <v>156</v>
      </c>
      <c r="L15">
        <v>4</v>
      </c>
      <c r="M15">
        <v>8</v>
      </c>
      <c r="N15">
        <f t="shared" si="1"/>
        <v>168</v>
      </c>
      <c r="O15">
        <v>2052193</v>
      </c>
      <c r="P15" s="29">
        <f t="shared" si="0"/>
        <v>8.186364537838303</v>
      </c>
    </row>
    <row r="16" spans="1:16" ht="15.75" thickBot="1" x14ac:dyDescent="0.3">
      <c r="A16" s="2" t="s">
        <v>11</v>
      </c>
      <c r="B16">
        <v>946</v>
      </c>
      <c r="C16">
        <v>100</v>
      </c>
      <c r="D16">
        <v>81</v>
      </c>
      <c r="E16">
        <v>178</v>
      </c>
      <c r="F16">
        <v>19</v>
      </c>
      <c r="G16">
        <v>20</v>
      </c>
      <c r="H16">
        <v>288</v>
      </c>
      <c r="I16">
        <v>17</v>
      </c>
      <c r="J16">
        <v>24</v>
      </c>
      <c r="K16">
        <v>1412</v>
      </c>
      <c r="L16">
        <v>136</v>
      </c>
      <c r="M16">
        <v>125</v>
      </c>
      <c r="N16">
        <f t="shared" si="1"/>
        <v>1673</v>
      </c>
      <c r="O16">
        <v>7783302</v>
      </c>
      <c r="P16" s="29">
        <f t="shared" si="0"/>
        <v>21.494733212202224</v>
      </c>
    </row>
    <row r="17" spans="1:16" ht="15.75" thickBot="1" x14ac:dyDescent="0.3">
      <c r="A17" s="2" t="s">
        <v>24</v>
      </c>
      <c r="B17">
        <v>506</v>
      </c>
      <c r="C17">
        <v>19</v>
      </c>
      <c r="D17">
        <v>37</v>
      </c>
      <c r="E17">
        <v>13</v>
      </c>
      <c r="F17">
        <v>1</v>
      </c>
      <c r="G17">
        <v>1</v>
      </c>
      <c r="H17">
        <v>63</v>
      </c>
      <c r="I17">
        <v>5</v>
      </c>
      <c r="J17">
        <v>1</v>
      </c>
      <c r="K17">
        <v>582</v>
      </c>
      <c r="L17">
        <v>25</v>
      </c>
      <c r="M17">
        <v>39</v>
      </c>
      <c r="N17">
        <f t="shared" si="1"/>
        <v>646</v>
      </c>
      <c r="O17">
        <v>5090839</v>
      </c>
      <c r="P17" s="29">
        <f t="shared" si="0"/>
        <v>12.689460420964009</v>
      </c>
    </row>
    <row r="18" spans="1:16" ht="15.75" thickBot="1" x14ac:dyDescent="0.3">
      <c r="A18" s="2" t="s">
        <v>12</v>
      </c>
      <c r="B18">
        <v>32</v>
      </c>
      <c r="C18">
        <v>1</v>
      </c>
      <c r="D18">
        <v>4</v>
      </c>
      <c r="E18">
        <v>0</v>
      </c>
      <c r="F18">
        <v>0</v>
      </c>
      <c r="G18">
        <v>0</v>
      </c>
      <c r="H18">
        <v>8</v>
      </c>
      <c r="I18">
        <v>0</v>
      </c>
      <c r="J18">
        <v>1</v>
      </c>
      <c r="K18">
        <v>40</v>
      </c>
      <c r="L18">
        <v>1</v>
      </c>
      <c r="M18">
        <v>5</v>
      </c>
      <c r="N18">
        <f t="shared" si="1"/>
        <v>46</v>
      </c>
      <c r="O18">
        <v>1054245</v>
      </c>
      <c r="P18" s="29">
        <f t="shared" si="0"/>
        <v>4.3633121333276419</v>
      </c>
    </row>
    <row r="19" spans="1:16" ht="15.75" thickBot="1" x14ac:dyDescent="0.3">
      <c r="A19" s="2" t="s">
        <v>13</v>
      </c>
      <c r="B19">
        <v>95</v>
      </c>
      <c r="C19">
        <v>12</v>
      </c>
      <c r="D19">
        <v>8</v>
      </c>
      <c r="E19">
        <v>2</v>
      </c>
      <c r="F19">
        <v>0</v>
      </c>
      <c r="G19">
        <v>0</v>
      </c>
      <c r="H19">
        <v>6</v>
      </c>
      <c r="I19">
        <v>1</v>
      </c>
      <c r="J19">
        <v>0</v>
      </c>
      <c r="K19">
        <v>103</v>
      </c>
      <c r="L19">
        <v>13</v>
      </c>
      <c r="M19">
        <v>8</v>
      </c>
      <c r="N19">
        <f t="shared" si="1"/>
        <v>124</v>
      </c>
      <c r="O19">
        <v>2689152</v>
      </c>
      <c r="P19" s="29">
        <f t="shared" si="0"/>
        <v>4.6111190442191443</v>
      </c>
    </row>
    <row r="20" spans="1:16" ht="15.75" thickBot="1" x14ac:dyDescent="0.3">
      <c r="A20" s="2" t="s">
        <v>14</v>
      </c>
      <c r="B20">
        <v>558</v>
      </c>
      <c r="C20">
        <v>19</v>
      </c>
      <c r="D20">
        <v>45</v>
      </c>
      <c r="E20">
        <v>47</v>
      </c>
      <c r="F20">
        <v>2</v>
      </c>
      <c r="G20">
        <v>8</v>
      </c>
      <c r="H20">
        <v>67</v>
      </c>
      <c r="I20">
        <v>4</v>
      </c>
      <c r="J20">
        <v>4</v>
      </c>
      <c r="K20">
        <v>672</v>
      </c>
      <c r="L20">
        <v>25</v>
      </c>
      <c r="M20">
        <v>57</v>
      </c>
      <c r="N20">
        <f t="shared" si="1"/>
        <v>754</v>
      </c>
      <c r="O20">
        <v>6744456</v>
      </c>
      <c r="P20" s="29">
        <f t="shared" si="0"/>
        <v>11.179552509498173</v>
      </c>
    </row>
    <row r="21" spans="1:16" ht="15.75" thickBot="1" x14ac:dyDescent="0.3">
      <c r="A21" s="2" t="s">
        <v>15</v>
      </c>
      <c r="B21">
        <v>51</v>
      </c>
      <c r="C21">
        <v>4</v>
      </c>
      <c r="D21">
        <v>10</v>
      </c>
      <c r="E21">
        <v>8</v>
      </c>
      <c r="F21">
        <v>0</v>
      </c>
      <c r="G21">
        <v>0</v>
      </c>
      <c r="H21">
        <v>3</v>
      </c>
      <c r="I21">
        <v>0</v>
      </c>
      <c r="J21">
        <v>1</v>
      </c>
      <c r="K21">
        <v>62</v>
      </c>
      <c r="L21">
        <v>4</v>
      </c>
      <c r="M21">
        <v>11</v>
      </c>
      <c r="N21">
        <f t="shared" si="1"/>
        <v>77</v>
      </c>
      <c r="O21">
        <v>1531439</v>
      </c>
      <c r="P21" s="29">
        <f t="shared" si="0"/>
        <v>5.0279508357825549</v>
      </c>
    </row>
    <row r="22" spans="1:16" ht="15.75" thickBot="1" x14ac:dyDescent="0.3">
      <c r="A22" s="2" t="s">
        <v>16</v>
      </c>
      <c r="B22">
        <v>31</v>
      </c>
      <c r="C22">
        <v>0</v>
      </c>
      <c r="D22">
        <v>2</v>
      </c>
      <c r="E22">
        <v>13</v>
      </c>
      <c r="F22">
        <v>4</v>
      </c>
      <c r="G22">
        <v>2</v>
      </c>
      <c r="H22">
        <v>12</v>
      </c>
      <c r="I22">
        <v>1</v>
      </c>
      <c r="J22">
        <v>1</v>
      </c>
      <c r="K22">
        <v>56</v>
      </c>
      <c r="L22">
        <v>5</v>
      </c>
      <c r="M22">
        <v>5</v>
      </c>
      <c r="N22">
        <f t="shared" si="1"/>
        <v>66</v>
      </c>
      <c r="O22">
        <v>663612</v>
      </c>
      <c r="P22" s="29">
        <f t="shared" si="0"/>
        <v>9.9455706045098644</v>
      </c>
    </row>
    <row r="23" spans="1:16" ht="15.75" thickBot="1" x14ac:dyDescent="0.3">
      <c r="A23" s="2" t="s">
        <v>17</v>
      </c>
      <c r="B23">
        <v>76</v>
      </c>
      <c r="C23">
        <v>3</v>
      </c>
      <c r="D23">
        <v>9</v>
      </c>
      <c r="E23">
        <v>10</v>
      </c>
      <c r="F23">
        <v>0</v>
      </c>
      <c r="G23">
        <v>0</v>
      </c>
      <c r="H23">
        <v>13</v>
      </c>
      <c r="I23">
        <v>0</v>
      </c>
      <c r="J23">
        <v>1</v>
      </c>
      <c r="K23">
        <v>99</v>
      </c>
      <c r="L23">
        <v>3</v>
      </c>
      <c r="M23">
        <v>10</v>
      </c>
      <c r="N23">
        <f t="shared" si="1"/>
        <v>112</v>
      </c>
      <c r="O23">
        <v>2207201</v>
      </c>
      <c r="P23" s="29">
        <f t="shared" si="0"/>
        <v>5.0742999844599561</v>
      </c>
    </row>
    <row r="24" spans="1:16" ht="15.75" thickBot="1" x14ac:dyDescent="0.3">
      <c r="A24" s="2" t="s">
        <v>18</v>
      </c>
      <c r="B24">
        <v>21</v>
      </c>
      <c r="C24">
        <v>0</v>
      </c>
      <c r="D24">
        <v>1</v>
      </c>
      <c r="E24">
        <v>1</v>
      </c>
      <c r="F24">
        <v>0</v>
      </c>
      <c r="G24">
        <v>0</v>
      </c>
      <c r="H24">
        <v>1</v>
      </c>
      <c r="I24">
        <v>0</v>
      </c>
      <c r="J24">
        <v>0</v>
      </c>
      <c r="K24">
        <v>23</v>
      </c>
      <c r="L24">
        <v>0</v>
      </c>
      <c r="M24">
        <v>1</v>
      </c>
      <c r="N24">
        <f t="shared" si="1"/>
        <v>24</v>
      </c>
      <c r="O24">
        <v>319485</v>
      </c>
      <c r="P24" s="29">
        <f t="shared" si="0"/>
        <v>7.5120897694727455</v>
      </c>
    </row>
    <row r="25" spans="1:16" ht="15.75" thickBot="1" x14ac:dyDescent="0.3">
      <c r="A25" s="3" t="s">
        <v>23</v>
      </c>
      <c r="B25" s="6">
        <v>3566</v>
      </c>
      <c r="C25" s="6">
        <v>256</v>
      </c>
      <c r="D25" s="6">
        <v>297</v>
      </c>
      <c r="E25" s="6">
        <v>347</v>
      </c>
      <c r="F25" s="6">
        <v>35</v>
      </c>
      <c r="G25" s="6">
        <v>41</v>
      </c>
      <c r="H25" s="6">
        <v>625</v>
      </c>
      <c r="I25" s="6">
        <v>36</v>
      </c>
      <c r="J25" s="6">
        <v>58</v>
      </c>
      <c r="K25" s="6">
        <v>4538</v>
      </c>
      <c r="L25" s="6">
        <v>327</v>
      </c>
      <c r="M25" s="6">
        <v>396</v>
      </c>
      <c r="N25" s="25"/>
      <c r="O25">
        <v>47435597</v>
      </c>
      <c r="P25" s="29">
        <f t="shared" si="0"/>
        <v>0</v>
      </c>
    </row>
    <row r="28" spans="1:16" x14ac:dyDescent="0.25">
      <c r="A28" s="33" t="s">
        <v>1</v>
      </c>
      <c r="B28" s="30" t="s">
        <v>33</v>
      </c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6" ht="24" customHeight="1" x14ac:dyDescent="0.25">
      <c r="A29" s="32"/>
      <c r="B29" s="33" t="s">
        <v>30</v>
      </c>
      <c r="C29" s="34"/>
      <c r="D29" s="34"/>
      <c r="E29" s="33" t="s">
        <v>31</v>
      </c>
      <c r="F29" s="34"/>
      <c r="G29" s="34"/>
      <c r="H29" s="33" t="s">
        <v>32</v>
      </c>
      <c r="I29" s="34"/>
      <c r="J29" s="34"/>
      <c r="K29" s="33" t="s">
        <v>2</v>
      </c>
      <c r="L29" s="34"/>
      <c r="M29" s="34"/>
    </row>
    <row r="30" spans="1:16" ht="51" x14ac:dyDescent="0.25">
      <c r="A30" s="32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6" ht="15.75" thickBot="1" x14ac:dyDescent="0.3">
      <c r="A31" s="2" t="s">
        <v>3</v>
      </c>
      <c r="B31">
        <v>47</v>
      </c>
      <c r="C31">
        <v>4</v>
      </c>
      <c r="D31">
        <v>8</v>
      </c>
      <c r="E31">
        <v>1</v>
      </c>
      <c r="F31">
        <v>2</v>
      </c>
      <c r="G31">
        <v>1</v>
      </c>
      <c r="H31">
        <v>0</v>
      </c>
      <c r="I31">
        <v>0</v>
      </c>
      <c r="J31">
        <v>0</v>
      </c>
      <c r="K31">
        <v>48</v>
      </c>
      <c r="L31">
        <v>6</v>
      </c>
      <c r="M31">
        <v>9</v>
      </c>
    </row>
    <row r="32" spans="1:16" ht="15.75" thickBot="1" x14ac:dyDescent="0.3">
      <c r="A32" s="2" t="s">
        <v>4</v>
      </c>
      <c r="B32">
        <v>9</v>
      </c>
      <c r="C32">
        <v>2</v>
      </c>
      <c r="D32">
        <v>4</v>
      </c>
      <c r="E32">
        <v>0</v>
      </c>
      <c r="F32">
        <v>0</v>
      </c>
      <c r="G32">
        <v>0</v>
      </c>
      <c r="H32">
        <v>5</v>
      </c>
      <c r="I32">
        <v>0</v>
      </c>
      <c r="J32">
        <v>1</v>
      </c>
      <c r="K32">
        <v>14</v>
      </c>
      <c r="L32">
        <v>2</v>
      </c>
      <c r="M32">
        <v>5</v>
      </c>
    </row>
    <row r="33" spans="1:14" ht="15.75" thickBot="1" x14ac:dyDescent="0.3">
      <c r="A33" s="2" t="s">
        <v>5</v>
      </c>
      <c r="B33">
        <v>10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10</v>
      </c>
      <c r="L33">
        <v>0</v>
      </c>
      <c r="M33">
        <v>1</v>
      </c>
    </row>
    <row r="34" spans="1:14" ht="15.75" thickBot="1" x14ac:dyDescent="0.3">
      <c r="A34" s="2" t="s">
        <v>6</v>
      </c>
      <c r="B34">
        <v>12</v>
      </c>
      <c r="C34">
        <v>2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12</v>
      </c>
      <c r="L34">
        <v>2</v>
      </c>
      <c r="M34">
        <v>1</v>
      </c>
    </row>
    <row r="35" spans="1:14" ht="15.75" thickBot="1" x14ac:dyDescent="0.3">
      <c r="A35" s="2" t="s">
        <v>7</v>
      </c>
      <c r="B35">
        <v>20</v>
      </c>
      <c r="C35">
        <v>1</v>
      </c>
      <c r="D35">
        <v>4</v>
      </c>
      <c r="E35">
        <v>2</v>
      </c>
      <c r="F35">
        <v>0</v>
      </c>
      <c r="G35">
        <v>0</v>
      </c>
      <c r="H35">
        <v>2</v>
      </c>
      <c r="I35">
        <v>0</v>
      </c>
      <c r="J35">
        <v>0</v>
      </c>
      <c r="K35">
        <v>24</v>
      </c>
      <c r="L35">
        <v>1</v>
      </c>
      <c r="M35">
        <v>4</v>
      </c>
    </row>
    <row r="36" spans="1:14" ht="15.75" thickBot="1" x14ac:dyDescent="0.3">
      <c r="A36" s="2" t="s">
        <v>8</v>
      </c>
      <c r="B36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5</v>
      </c>
      <c r="L36">
        <v>0</v>
      </c>
      <c r="M36">
        <v>0</v>
      </c>
    </row>
    <row r="37" spans="1:14" ht="15.75" thickBot="1" x14ac:dyDescent="0.3">
      <c r="A37" s="2" t="s">
        <v>9</v>
      </c>
      <c r="B37">
        <v>8</v>
      </c>
      <c r="C37">
        <v>1</v>
      </c>
      <c r="D37">
        <v>3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8</v>
      </c>
      <c r="L37">
        <v>1</v>
      </c>
      <c r="M37">
        <v>3</v>
      </c>
    </row>
    <row r="38" spans="1:14" ht="15.75" thickBot="1" x14ac:dyDescent="0.3">
      <c r="A38" s="2" t="s">
        <v>10</v>
      </c>
      <c r="B38">
        <v>10</v>
      </c>
      <c r="C38">
        <v>0</v>
      </c>
      <c r="D38">
        <v>2</v>
      </c>
      <c r="E38">
        <v>0</v>
      </c>
      <c r="F38">
        <v>0</v>
      </c>
      <c r="G38">
        <v>0</v>
      </c>
      <c r="H38">
        <v>2</v>
      </c>
      <c r="I38">
        <v>1</v>
      </c>
      <c r="J38">
        <v>0</v>
      </c>
      <c r="K38">
        <v>12</v>
      </c>
      <c r="L38">
        <v>1</v>
      </c>
      <c r="M38">
        <v>2</v>
      </c>
    </row>
    <row r="39" spans="1:14" ht="15.75" thickBot="1" x14ac:dyDescent="0.3">
      <c r="A39" s="2" t="s">
        <v>11</v>
      </c>
      <c r="B39">
        <v>62</v>
      </c>
      <c r="C39">
        <v>4</v>
      </c>
      <c r="D39">
        <v>10</v>
      </c>
      <c r="E39">
        <v>14</v>
      </c>
      <c r="F39">
        <v>0</v>
      </c>
      <c r="G39">
        <v>1</v>
      </c>
      <c r="H39">
        <v>8</v>
      </c>
      <c r="I39">
        <v>0</v>
      </c>
      <c r="J39">
        <v>3</v>
      </c>
      <c r="K39">
        <v>84</v>
      </c>
      <c r="L39">
        <v>4</v>
      </c>
      <c r="M39">
        <v>14</v>
      </c>
    </row>
    <row r="40" spans="1:14" ht="15.75" thickBot="1" x14ac:dyDescent="0.3">
      <c r="A40" s="2" t="s">
        <v>24</v>
      </c>
      <c r="B40">
        <v>26</v>
      </c>
      <c r="C40">
        <v>5</v>
      </c>
      <c r="D40">
        <v>4</v>
      </c>
      <c r="E40">
        <v>0</v>
      </c>
      <c r="F40">
        <v>0</v>
      </c>
      <c r="G40">
        <v>0</v>
      </c>
      <c r="H40">
        <v>1</v>
      </c>
      <c r="I40">
        <v>0</v>
      </c>
      <c r="J40">
        <v>1</v>
      </c>
      <c r="K40">
        <v>27</v>
      </c>
      <c r="L40">
        <v>5</v>
      </c>
      <c r="M40">
        <v>5</v>
      </c>
    </row>
    <row r="41" spans="1:14" ht="15.75" thickBot="1" x14ac:dyDescent="0.3">
      <c r="A41" s="2" t="s">
        <v>12</v>
      </c>
      <c r="B41">
        <v>4</v>
      </c>
      <c r="C41">
        <v>0</v>
      </c>
      <c r="D41">
        <v>0</v>
      </c>
      <c r="E41">
        <v>0</v>
      </c>
      <c r="F41">
        <v>0</v>
      </c>
      <c r="G41">
        <v>0</v>
      </c>
      <c r="H41">
        <v>1</v>
      </c>
      <c r="I41">
        <v>0</v>
      </c>
      <c r="J41">
        <v>0</v>
      </c>
      <c r="K41">
        <v>5</v>
      </c>
      <c r="L41">
        <v>0</v>
      </c>
      <c r="M41">
        <v>0</v>
      </c>
    </row>
    <row r="42" spans="1:14" ht="15.75" thickBot="1" x14ac:dyDescent="0.3">
      <c r="A42" s="2" t="s">
        <v>13</v>
      </c>
      <c r="B42">
        <v>9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9</v>
      </c>
      <c r="L42">
        <v>0</v>
      </c>
      <c r="M42">
        <v>1</v>
      </c>
    </row>
    <row r="43" spans="1:14" ht="15.75" thickBot="1" x14ac:dyDescent="0.3">
      <c r="A43" s="2" t="s">
        <v>14</v>
      </c>
      <c r="B43">
        <v>32</v>
      </c>
      <c r="C43">
        <v>2</v>
      </c>
      <c r="D43">
        <v>5</v>
      </c>
      <c r="E43">
        <v>1</v>
      </c>
      <c r="F43">
        <v>1</v>
      </c>
      <c r="G43">
        <v>0</v>
      </c>
      <c r="H43">
        <v>1</v>
      </c>
      <c r="I43">
        <v>0</v>
      </c>
      <c r="J43">
        <v>1</v>
      </c>
      <c r="K43">
        <v>34</v>
      </c>
      <c r="L43">
        <v>3</v>
      </c>
      <c r="M43">
        <v>6</v>
      </c>
    </row>
    <row r="44" spans="1:14" ht="15.75" thickBot="1" x14ac:dyDescent="0.3">
      <c r="A44" s="2" t="s">
        <v>15</v>
      </c>
      <c r="B44">
        <v>6</v>
      </c>
      <c r="C44">
        <v>1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7</v>
      </c>
      <c r="L44">
        <v>1</v>
      </c>
      <c r="M44">
        <v>0</v>
      </c>
    </row>
    <row r="45" spans="1:14" ht="15.75" thickBot="1" x14ac:dyDescent="0.3">
      <c r="A45" s="2" t="s">
        <v>16</v>
      </c>
      <c r="B45">
        <v>1</v>
      </c>
      <c r="C45">
        <v>0</v>
      </c>
      <c r="D45">
        <v>0</v>
      </c>
      <c r="E45">
        <v>0</v>
      </c>
      <c r="F45">
        <v>0</v>
      </c>
      <c r="G45">
        <v>0</v>
      </c>
      <c r="H45">
        <v>2</v>
      </c>
      <c r="I45">
        <v>0</v>
      </c>
      <c r="J45">
        <v>0</v>
      </c>
      <c r="K45">
        <v>3</v>
      </c>
      <c r="L45">
        <v>0</v>
      </c>
      <c r="M45">
        <v>0</v>
      </c>
    </row>
    <row r="46" spans="1:14" ht="15.75" thickBot="1" x14ac:dyDescent="0.3">
      <c r="A46" s="2" t="s">
        <v>17</v>
      </c>
      <c r="B46">
        <v>11</v>
      </c>
      <c r="C46">
        <v>1</v>
      </c>
      <c r="D46">
        <v>1</v>
      </c>
      <c r="E46">
        <v>1</v>
      </c>
      <c r="F46">
        <v>0</v>
      </c>
      <c r="G46">
        <v>0</v>
      </c>
      <c r="H46">
        <v>3</v>
      </c>
      <c r="I46">
        <v>0</v>
      </c>
      <c r="J46">
        <v>0</v>
      </c>
      <c r="K46">
        <v>15</v>
      </c>
      <c r="L46">
        <v>1</v>
      </c>
      <c r="M46">
        <v>1</v>
      </c>
    </row>
    <row r="47" spans="1:14" ht="15.75" thickBot="1" x14ac:dyDescent="0.3">
      <c r="A47" s="2" t="s">
        <v>18</v>
      </c>
      <c r="B47">
        <v>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</v>
      </c>
      <c r="L47">
        <v>0</v>
      </c>
      <c r="M47">
        <v>0</v>
      </c>
    </row>
    <row r="48" spans="1:14" ht="15.75" thickBot="1" x14ac:dyDescent="0.3">
      <c r="A48" s="3" t="s">
        <v>23</v>
      </c>
      <c r="B48" s="6">
        <v>275</v>
      </c>
      <c r="C48" s="6">
        <v>23</v>
      </c>
      <c r="D48" s="6">
        <v>44</v>
      </c>
      <c r="E48" s="6">
        <v>19</v>
      </c>
      <c r="F48" s="6">
        <v>3</v>
      </c>
      <c r="G48" s="6">
        <v>2</v>
      </c>
      <c r="H48" s="6">
        <v>26</v>
      </c>
      <c r="I48" s="6">
        <v>1</v>
      </c>
      <c r="J48" s="6">
        <v>6</v>
      </c>
      <c r="K48" s="6">
        <v>320</v>
      </c>
      <c r="L48" s="6">
        <v>27</v>
      </c>
      <c r="M48" s="6">
        <v>52</v>
      </c>
      <c r="N48" s="25"/>
    </row>
    <row r="51" spans="1:13" x14ac:dyDescent="0.25">
      <c r="A51" s="33" t="s">
        <v>2</v>
      </c>
      <c r="B51" s="30" t="s">
        <v>33</v>
      </c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24.75" customHeight="1" x14ac:dyDescent="0.25">
      <c r="A52" s="32"/>
      <c r="B52" s="33" t="s">
        <v>30</v>
      </c>
      <c r="C52" s="34"/>
      <c r="D52" s="34"/>
      <c r="E52" s="33" t="s">
        <v>31</v>
      </c>
      <c r="F52" s="34"/>
      <c r="G52" s="34"/>
      <c r="H52" s="33" t="s">
        <v>32</v>
      </c>
      <c r="I52" s="34"/>
      <c r="J52" s="34"/>
      <c r="K52" s="33" t="s">
        <v>2</v>
      </c>
      <c r="L52" s="34"/>
      <c r="M52" s="34"/>
    </row>
    <row r="53" spans="1:13" ht="51" x14ac:dyDescent="0.25">
      <c r="A53" s="32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>
        <v>534</v>
      </c>
      <c r="C54">
        <v>40</v>
      </c>
      <c r="D54">
        <v>49</v>
      </c>
      <c r="E54">
        <v>32</v>
      </c>
      <c r="F54">
        <v>5</v>
      </c>
      <c r="G54">
        <v>8</v>
      </c>
      <c r="H54">
        <v>69</v>
      </c>
      <c r="I54">
        <v>4</v>
      </c>
      <c r="J54">
        <v>6</v>
      </c>
      <c r="K54">
        <v>635</v>
      </c>
      <c r="L54">
        <v>49</v>
      </c>
      <c r="M54">
        <v>63</v>
      </c>
    </row>
    <row r="55" spans="1:13" ht="15.75" thickBot="1" x14ac:dyDescent="0.3">
      <c r="A55" s="2" t="s">
        <v>4</v>
      </c>
      <c r="B55">
        <v>81</v>
      </c>
      <c r="C55">
        <v>15</v>
      </c>
      <c r="D55">
        <v>6</v>
      </c>
      <c r="E55">
        <v>1</v>
      </c>
      <c r="F55">
        <v>1</v>
      </c>
      <c r="G55">
        <v>0</v>
      </c>
      <c r="H55">
        <v>39</v>
      </c>
      <c r="I55">
        <v>2</v>
      </c>
      <c r="J55">
        <v>5</v>
      </c>
      <c r="K55">
        <v>121</v>
      </c>
      <c r="L55">
        <v>18</v>
      </c>
      <c r="M55">
        <v>11</v>
      </c>
    </row>
    <row r="56" spans="1:13" ht="15.75" thickBot="1" x14ac:dyDescent="0.3">
      <c r="A56" s="2" t="s">
        <v>5</v>
      </c>
      <c r="B56">
        <v>47</v>
      </c>
      <c r="C56">
        <v>10</v>
      </c>
      <c r="D56">
        <v>6</v>
      </c>
      <c r="E56">
        <v>0</v>
      </c>
      <c r="F56">
        <v>0</v>
      </c>
      <c r="G56">
        <v>0</v>
      </c>
      <c r="H56">
        <v>7</v>
      </c>
      <c r="I56">
        <v>0</v>
      </c>
      <c r="J56">
        <v>2</v>
      </c>
      <c r="K56">
        <v>54</v>
      </c>
      <c r="L56">
        <v>10</v>
      </c>
      <c r="M56">
        <v>8</v>
      </c>
    </row>
    <row r="57" spans="1:13" ht="15.75" thickBot="1" x14ac:dyDescent="0.3">
      <c r="A57" s="2" t="s">
        <v>6</v>
      </c>
      <c r="B57">
        <v>151</v>
      </c>
      <c r="C57">
        <v>15</v>
      </c>
      <c r="D57">
        <v>7</v>
      </c>
      <c r="E57">
        <v>13</v>
      </c>
      <c r="F57">
        <v>0</v>
      </c>
      <c r="G57">
        <v>0</v>
      </c>
      <c r="H57">
        <v>7</v>
      </c>
      <c r="I57">
        <v>1</v>
      </c>
      <c r="J57">
        <v>0</v>
      </c>
      <c r="K57">
        <v>171</v>
      </c>
      <c r="L57">
        <v>16</v>
      </c>
      <c r="M57">
        <v>7</v>
      </c>
    </row>
    <row r="58" spans="1:13" ht="15.75" thickBot="1" x14ac:dyDescent="0.3">
      <c r="A58" s="2" t="s">
        <v>7</v>
      </c>
      <c r="B58">
        <v>240</v>
      </c>
      <c r="C58">
        <v>6</v>
      </c>
      <c r="D58">
        <v>28</v>
      </c>
      <c r="E58">
        <v>28</v>
      </c>
      <c r="F58">
        <v>3</v>
      </c>
      <c r="G58">
        <v>2</v>
      </c>
      <c r="H58">
        <v>35</v>
      </c>
      <c r="I58">
        <v>1</v>
      </c>
      <c r="J58">
        <v>5</v>
      </c>
      <c r="K58">
        <v>303</v>
      </c>
      <c r="L58">
        <v>10</v>
      </c>
      <c r="M58">
        <v>35</v>
      </c>
    </row>
    <row r="59" spans="1:13" ht="15.75" thickBot="1" x14ac:dyDescent="0.3">
      <c r="A59" s="2" t="s">
        <v>8</v>
      </c>
      <c r="B59">
        <v>44</v>
      </c>
      <c r="C59">
        <v>10</v>
      </c>
      <c r="D59">
        <v>10</v>
      </c>
      <c r="E59">
        <v>0</v>
      </c>
      <c r="F59">
        <v>0</v>
      </c>
      <c r="G59">
        <v>0</v>
      </c>
      <c r="H59">
        <v>9</v>
      </c>
      <c r="I59">
        <v>0</v>
      </c>
      <c r="J59">
        <v>5</v>
      </c>
      <c r="K59">
        <v>53</v>
      </c>
      <c r="L59">
        <v>10</v>
      </c>
      <c r="M59">
        <v>15</v>
      </c>
    </row>
    <row r="60" spans="1:13" ht="15.75" thickBot="1" x14ac:dyDescent="0.3">
      <c r="A60" s="2" t="s">
        <v>9</v>
      </c>
      <c r="B60">
        <v>115</v>
      </c>
      <c r="C60">
        <v>9</v>
      </c>
      <c r="D60">
        <v>8</v>
      </c>
      <c r="E60">
        <v>0</v>
      </c>
      <c r="F60">
        <v>1</v>
      </c>
      <c r="G60">
        <v>1</v>
      </c>
      <c r="H60">
        <v>2</v>
      </c>
      <c r="I60">
        <v>0</v>
      </c>
      <c r="J60">
        <v>2</v>
      </c>
      <c r="K60">
        <v>117</v>
      </c>
      <c r="L60">
        <v>10</v>
      </c>
      <c r="M60">
        <v>11</v>
      </c>
    </row>
    <row r="61" spans="1:13" ht="15.75" thickBot="1" x14ac:dyDescent="0.3">
      <c r="A61" s="2" t="s">
        <v>10</v>
      </c>
      <c r="B61">
        <v>159</v>
      </c>
      <c r="C61">
        <v>3</v>
      </c>
      <c r="D61">
        <v>9</v>
      </c>
      <c r="E61">
        <v>4</v>
      </c>
      <c r="F61">
        <v>1</v>
      </c>
      <c r="G61">
        <v>0</v>
      </c>
      <c r="H61">
        <v>5</v>
      </c>
      <c r="I61">
        <v>1</v>
      </c>
      <c r="J61">
        <v>1</v>
      </c>
      <c r="K61">
        <v>168</v>
      </c>
      <c r="L61">
        <v>5</v>
      </c>
      <c r="M61">
        <v>10</v>
      </c>
    </row>
    <row r="62" spans="1:13" ht="15.75" thickBot="1" x14ac:dyDescent="0.3">
      <c r="A62" s="2" t="s">
        <v>11</v>
      </c>
      <c r="B62">
        <v>1008</v>
      </c>
      <c r="C62">
        <v>104</v>
      </c>
      <c r="D62">
        <v>91</v>
      </c>
      <c r="E62">
        <v>192</v>
      </c>
      <c r="F62">
        <v>19</v>
      </c>
      <c r="G62">
        <v>21</v>
      </c>
      <c r="H62">
        <v>296</v>
      </c>
      <c r="I62">
        <v>17</v>
      </c>
      <c r="J62">
        <v>27</v>
      </c>
      <c r="K62">
        <v>1496</v>
      </c>
      <c r="L62">
        <v>140</v>
      </c>
      <c r="M62">
        <v>139</v>
      </c>
    </row>
    <row r="63" spans="1:13" ht="15.75" thickBot="1" x14ac:dyDescent="0.3">
      <c r="A63" s="2" t="s">
        <v>24</v>
      </c>
      <c r="B63">
        <v>532</v>
      </c>
      <c r="C63">
        <v>24</v>
      </c>
      <c r="D63">
        <v>41</v>
      </c>
      <c r="E63">
        <v>13</v>
      </c>
      <c r="F63">
        <v>1</v>
      </c>
      <c r="G63">
        <v>1</v>
      </c>
      <c r="H63">
        <v>64</v>
      </c>
      <c r="I63">
        <v>5</v>
      </c>
      <c r="J63">
        <v>2</v>
      </c>
      <c r="K63">
        <v>609</v>
      </c>
      <c r="L63">
        <v>30</v>
      </c>
      <c r="M63">
        <v>44</v>
      </c>
    </row>
    <row r="64" spans="1:13" ht="15.75" thickBot="1" x14ac:dyDescent="0.3">
      <c r="A64" s="2" t="s">
        <v>12</v>
      </c>
      <c r="B64">
        <v>36</v>
      </c>
      <c r="C64">
        <v>1</v>
      </c>
      <c r="D64">
        <v>4</v>
      </c>
      <c r="E64">
        <v>0</v>
      </c>
      <c r="F64">
        <v>0</v>
      </c>
      <c r="G64">
        <v>0</v>
      </c>
      <c r="H64">
        <v>9</v>
      </c>
      <c r="I64">
        <v>0</v>
      </c>
      <c r="J64">
        <v>1</v>
      </c>
      <c r="K64">
        <v>45</v>
      </c>
      <c r="L64">
        <v>1</v>
      </c>
      <c r="M64">
        <v>5</v>
      </c>
    </row>
    <row r="65" spans="1:13" ht="15.75" thickBot="1" x14ac:dyDescent="0.3">
      <c r="A65" s="2" t="s">
        <v>13</v>
      </c>
      <c r="B65">
        <v>104</v>
      </c>
      <c r="C65">
        <v>12</v>
      </c>
      <c r="D65">
        <v>9</v>
      </c>
      <c r="E65">
        <v>2</v>
      </c>
      <c r="F65">
        <v>0</v>
      </c>
      <c r="G65">
        <v>0</v>
      </c>
      <c r="H65">
        <v>6</v>
      </c>
      <c r="I65">
        <v>1</v>
      </c>
      <c r="J65">
        <v>0</v>
      </c>
      <c r="K65">
        <v>112</v>
      </c>
      <c r="L65">
        <v>13</v>
      </c>
      <c r="M65">
        <v>9</v>
      </c>
    </row>
    <row r="66" spans="1:13" ht="15.75" thickBot="1" x14ac:dyDescent="0.3">
      <c r="A66" s="2" t="s">
        <v>14</v>
      </c>
      <c r="B66">
        <v>590</v>
      </c>
      <c r="C66">
        <v>21</v>
      </c>
      <c r="D66">
        <v>50</v>
      </c>
      <c r="E66">
        <v>48</v>
      </c>
      <c r="F66">
        <v>3</v>
      </c>
      <c r="G66">
        <v>8</v>
      </c>
      <c r="H66">
        <v>68</v>
      </c>
      <c r="I66">
        <v>4</v>
      </c>
      <c r="J66">
        <v>5</v>
      </c>
      <c r="K66">
        <v>706</v>
      </c>
      <c r="L66">
        <v>28</v>
      </c>
      <c r="M66">
        <v>63</v>
      </c>
    </row>
    <row r="67" spans="1:13" ht="15.75" thickBot="1" x14ac:dyDescent="0.3">
      <c r="A67" s="2" t="s">
        <v>15</v>
      </c>
      <c r="B67">
        <v>57</v>
      </c>
      <c r="C67">
        <v>5</v>
      </c>
      <c r="D67">
        <v>10</v>
      </c>
      <c r="E67">
        <v>8</v>
      </c>
      <c r="F67">
        <v>0</v>
      </c>
      <c r="G67">
        <v>0</v>
      </c>
      <c r="H67">
        <v>4</v>
      </c>
      <c r="I67">
        <v>0</v>
      </c>
      <c r="J67">
        <v>1</v>
      </c>
      <c r="K67">
        <v>69</v>
      </c>
      <c r="L67">
        <v>5</v>
      </c>
      <c r="M67">
        <v>11</v>
      </c>
    </row>
    <row r="68" spans="1:13" ht="15.75" thickBot="1" x14ac:dyDescent="0.3">
      <c r="A68" s="2" t="s">
        <v>16</v>
      </c>
      <c r="B68">
        <v>32</v>
      </c>
      <c r="C68">
        <v>0</v>
      </c>
      <c r="D68">
        <v>2</v>
      </c>
      <c r="E68">
        <v>13</v>
      </c>
      <c r="F68">
        <v>4</v>
      </c>
      <c r="G68">
        <v>2</v>
      </c>
      <c r="H68">
        <v>14</v>
      </c>
      <c r="I68">
        <v>1</v>
      </c>
      <c r="J68">
        <v>1</v>
      </c>
      <c r="K68">
        <v>59</v>
      </c>
      <c r="L68">
        <v>5</v>
      </c>
      <c r="M68">
        <v>5</v>
      </c>
    </row>
    <row r="69" spans="1:13" ht="15.75" thickBot="1" x14ac:dyDescent="0.3">
      <c r="A69" s="2" t="s">
        <v>17</v>
      </c>
      <c r="B69">
        <v>87</v>
      </c>
      <c r="C69">
        <v>4</v>
      </c>
      <c r="D69">
        <v>10</v>
      </c>
      <c r="E69">
        <v>11</v>
      </c>
      <c r="F69">
        <v>0</v>
      </c>
      <c r="G69">
        <v>0</v>
      </c>
      <c r="H69">
        <v>16</v>
      </c>
      <c r="I69">
        <v>0</v>
      </c>
      <c r="J69">
        <v>1</v>
      </c>
      <c r="K69">
        <v>114</v>
      </c>
      <c r="L69">
        <v>4</v>
      </c>
      <c r="M69">
        <v>11</v>
      </c>
    </row>
    <row r="70" spans="1:13" ht="15.75" thickBot="1" x14ac:dyDescent="0.3">
      <c r="A70" s="2" t="s">
        <v>18</v>
      </c>
      <c r="B70">
        <v>24</v>
      </c>
      <c r="C70">
        <v>0</v>
      </c>
      <c r="D70">
        <v>1</v>
      </c>
      <c r="E70">
        <v>1</v>
      </c>
      <c r="F70">
        <v>0</v>
      </c>
      <c r="G70">
        <v>0</v>
      </c>
      <c r="H70">
        <v>1</v>
      </c>
      <c r="I70">
        <v>0</v>
      </c>
      <c r="J70">
        <v>0</v>
      </c>
      <c r="K70">
        <v>26</v>
      </c>
      <c r="L70">
        <v>0</v>
      </c>
      <c r="M70">
        <v>1</v>
      </c>
    </row>
    <row r="71" spans="1:13" ht="15.75" thickBot="1" x14ac:dyDescent="0.3">
      <c r="A71" s="3" t="s">
        <v>23</v>
      </c>
      <c r="B71" s="6">
        <v>3841</v>
      </c>
      <c r="C71" s="6">
        <v>279</v>
      </c>
      <c r="D71" s="6">
        <v>341</v>
      </c>
      <c r="E71" s="6">
        <v>366</v>
      </c>
      <c r="F71" s="6">
        <v>38</v>
      </c>
      <c r="G71" s="6">
        <v>43</v>
      </c>
      <c r="H71" s="6">
        <v>651</v>
      </c>
      <c r="I71" s="6">
        <v>37</v>
      </c>
      <c r="J71" s="6">
        <v>64</v>
      </c>
      <c r="K71" s="6">
        <v>4858</v>
      </c>
      <c r="L71" s="6">
        <v>354</v>
      </c>
      <c r="M71" s="6">
        <v>448</v>
      </c>
    </row>
    <row r="74" spans="1:13" x14ac:dyDescent="0.25">
      <c r="D74" s="25"/>
      <c r="L74" s="25"/>
    </row>
  </sheetData>
  <mergeCells count="18">
    <mergeCell ref="A51:A53"/>
    <mergeCell ref="B51:M51"/>
    <mergeCell ref="B52:D52"/>
    <mergeCell ref="E52:G52"/>
    <mergeCell ref="H52:J52"/>
    <mergeCell ref="K52:M52"/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/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3" t="s">
        <v>34</v>
      </c>
      <c r="B5" s="30" t="s">
        <v>33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</row>
    <row r="6" spans="1:13" ht="24.75" customHeight="1" x14ac:dyDescent="0.25">
      <c r="A6" s="32"/>
      <c r="B6" s="33" t="s">
        <v>30</v>
      </c>
      <c r="C6" s="34"/>
      <c r="D6" s="34"/>
      <c r="E6" s="33" t="s">
        <v>31</v>
      </c>
      <c r="F6" s="34"/>
      <c r="G6" s="34"/>
      <c r="H6" s="33" t="s">
        <v>32</v>
      </c>
      <c r="I6" s="34"/>
      <c r="J6" s="34"/>
      <c r="K6" s="33" t="s">
        <v>2</v>
      </c>
      <c r="L6" s="34"/>
      <c r="M6" s="34"/>
    </row>
    <row r="7" spans="1:13" ht="51" x14ac:dyDescent="0.25">
      <c r="A7" s="32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0.86347517730496459</v>
      </c>
      <c r="C8" s="23">
        <f>IF(('Sentencias TSJ'!$B8+'Sentencias TSJ'!$C8+'Sentencias TSJ'!$D8)=0,"-",'Sentencias TSJ'!C8/('Sentencias TSJ'!$B8+'Sentencias TSJ'!$C8+'Sentencias TSJ'!$D8))</f>
        <v>6.3829787234042548E-2</v>
      </c>
      <c r="D8" s="23">
        <f>IF(('Sentencias TSJ'!$B8+'Sentencias TSJ'!$C8+'Sentencias TSJ'!$D8)=0,"-",'Sentencias TSJ'!D8/('Sentencias TSJ'!$B8+'Sentencias TSJ'!$C8+'Sentencias TSJ'!$D8))</f>
        <v>7.2695035460992902E-2</v>
      </c>
      <c r="E8" s="23">
        <f>IF(('Sentencias TSJ'!$E8+'Sentencias TSJ'!$F8+'Sentencias TSJ'!$G8)=0,"-",'Sentencias TSJ'!E8/('Sentencias TSJ'!$E8+'Sentencias TSJ'!$F8+'Sentencias TSJ'!$G8))</f>
        <v>0.75609756097560976</v>
      </c>
      <c r="F8" s="23">
        <f>IF(('Sentencias TSJ'!$E8+'Sentencias TSJ'!$F8+'Sentencias TSJ'!$G8)=0,"-",'Sentencias TSJ'!F8/('Sentencias TSJ'!$E8+'Sentencias TSJ'!$F8+'Sentencias TSJ'!$G8))</f>
        <v>7.3170731707317069E-2</v>
      </c>
      <c r="G8" s="23">
        <f>IF(('Sentencias TSJ'!$E8+'Sentencias TSJ'!$F8+'Sentencias TSJ'!$G8)=0,"-",'Sentencias TSJ'!G8/('Sentencias TSJ'!$E8+'Sentencias TSJ'!$F8+'Sentencias TSJ'!$G8))</f>
        <v>0.17073170731707318</v>
      </c>
      <c r="H8" s="23">
        <f>IF(('Sentencias TSJ'!$H8+'Sentencias TSJ'!$I8+'Sentencias TSJ'!$J8)=0,"-",'Sentencias TSJ'!H8/('Sentencias TSJ'!$H8+'Sentencias TSJ'!$I8+'Sentencias TSJ'!$J8))</f>
        <v>0.87341772151898733</v>
      </c>
      <c r="I8" s="23">
        <f>IF(('Sentencias TSJ'!$H8+'Sentencias TSJ'!$I8+'Sentencias TSJ'!$J8)=0,"-",'Sentencias TSJ'!I8/('Sentencias TSJ'!$H8+'Sentencias TSJ'!$I8+'Sentencias TSJ'!$J8))</f>
        <v>5.0632911392405063E-2</v>
      </c>
      <c r="J8" s="23">
        <f>IF(('Sentencias TSJ'!$H8+'Sentencias TSJ'!$I8+'Sentencias TSJ'!$J8)=0,"-",'Sentencias TSJ'!J8/('Sentencias TSJ'!$H8+'Sentencias TSJ'!$I8+'Sentencias TSJ'!$J8))</f>
        <v>7.5949367088607597E-2</v>
      </c>
      <c r="K8" s="23">
        <f>IF(('Sentencias TSJ'!$K8+'Sentencias TSJ'!$L8+'Sentencias TSJ'!$M8)=0,"-",'Sentencias TSJ'!K8/('Sentencias TSJ'!$K8+'Sentencias TSJ'!$L8+'Sentencias TSJ'!$M8))</f>
        <v>0.85818713450292394</v>
      </c>
      <c r="L8" s="23">
        <f>IF(('Sentencias TSJ'!$K8+'Sentencias TSJ'!$L8+'Sentencias TSJ'!$M8)=0,"-",'Sentencias TSJ'!L8/('Sentencias TSJ'!$K8+'Sentencias TSJ'!$L8+'Sentencias TSJ'!$M8))</f>
        <v>6.2865497076023388E-2</v>
      </c>
      <c r="M8" s="23">
        <f>IF(('Sentencias TSJ'!$K8+'Sentencias TSJ'!$L8+'Sentencias TSJ'!$M8)=0,"-",'Sentencias TSJ'!M8/('Sentencias TSJ'!$K8+'Sentencias TSJ'!$L8+'Sentencias TSJ'!$M8))</f>
        <v>7.8947368421052627E-2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0.82758620689655171</v>
      </c>
      <c r="C9" s="23">
        <f>IF(('Sentencias TSJ'!$B9+'Sentencias TSJ'!$C9+'Sentencias TSJ'!$D9)=0,"-",'Sentencias TSJ'!C9/('Sentencias TSJ'!$B9+'Sentencias TSJ'!$C9+'Sentencias TSJ'!$D9))</f>
        <v>0.14942528735632185</v>
      </c>
      <c r="D9" s="23">
        <f>IF(('Sentencias TSJ'!$B9+'Sentencias TSJ'!$C9+'Sentencias TSJ'!$D9)=0,"-",'Sentencias TSJ'!D9/('Sentencias TSJ'!$B9+'Sentencias TSJ'!$C9+'Sentencias TSJ'!$D9))</f>
        <v>2.2988505747126436E-2</v>
      </c>
      <c r="E9" s="23">
        <f>IF(('Sentencias TSJ'!$E9+'Sentencias TSJ'!$F9+'Sentencias TSJ'!$G9)=0,"-",'Sentencias TSJ'!E9/('Sentencias TSJ'!$E9+'Sentencias TSJ'!$F9+'Sentencias TSJ'!$G9))</f>
        <v>0.5</v>
      </c>
      <c r="F9" s="23">
        <f>IF(('Sentencias TSJ'!$E9+'Sentencias TSJ'!$F9+'Sentencias TSJ'!$G9)=0,"-",'Sentencias TSJ'!F9/('Sentencias TSJ'!$E9+'Sentencias TSJ'!$F9+'Sentencias TSJ'!$G9))</f>
        <v>0.5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0.85</v>
      </c>
      <c r="I9" s="23">
        <f>IF(('Sentencias TSJ'!$H9+'Sentencias TSJ'!$I9+'Sentencias TSJ'!$J9)=0,"-",'Sentencias TSJ'!I9/('Sentencias TSJ'!$H9+'Sentencias TSJ'!$I9+'Sentencias TSJ'!$J9))</f>
        <v>0.05</v>
      </c>
      <c r="J9" s="23">
        <f>IF(('Sentencias TSJ'!$H9+'Sentencias TSJ'!$I9+'Sentencias TSJ'!$J9)=0,"-",'Sentencias TSJ'!J9/('Sentencias TSJ'!$H9+'Sentencias TSJ'!$I9+'Sentencias TSJ'!$J9))</f>
        <v>0.1</v>
      </c>
      <c r="K9" s="23">
        <f>IF(('Sentencias TSJ'!$K9+'Sentencias TSJ'!$L9+'Sentencias TSJ'!$M9)=0,"-",'Sentencias TSJ'!K9/('Sentencias TSJ'!$K9+'Sentencias TSJ'!$L9+'Sentencias TSJ'!$M9))</f>
        <v>0.8294573643410853</v>
      </c>
      <c r="L9" s="23">
        <f>IF(('Sentencias TSJ'!$K9+'Sentencias TSJ'!$L9+'Sentencias TSJ'!$M9)=0,"-",'Sentencias TSJ'!L9/('Sentencias TSJ'!$K9+'Sentencias TSJ'!$L9+'Sentencias TSJ'!$M9))</f>
        <v>0.12403100775193798</v>
      </c>
      <c r="M9" s="23">
        <f>IF(('Sentencias TSJ'!$K9+'Sentencias TSJ'!$L9+'Sentencias TSJ'!$M9)=0,"-",'Sentencias TSJ'!M9/('Sentencias TSJ'!$K9+'Sentencias TSJ'!$L9+'Sentencias TSJ'!$M9))</f>
        <v>4.6511627906976744E-2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0.71153846153846156</v>
      </c>
      <c r="C10" s="23">
        <f>IF(('Sentencias TSJ'!$B10+'Sentencias TSJ'!$C10+'Sentencias TSJ'!$D10)=0,"-",'Sentencias TSJ'!C10/('Sentencias TSJ'!$B10+'Sentencias TSJ'!$C10+'Sentencias TSJ'!$D10))</f>
        <v>0.19230769230769232</v>
      </c>
      <c r="D10" s="23">
        <f>IF(('Sentencias TSJ'!$B10+'Sentencias TSJ'!$C10+'Sentencias TSJ'!$D10)=0,"-",'Sentencias TSJ'!D10/('Sentencias TSJ'!$B10+'Sentencias TSJ'!$C10+'Sentencias TSJ'!$D10))</f>
        <v>9.6153846153846159E-2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>
        <f>IF(('Sentencias TSJ'!$H10+'Sentencias TSJ'!$I10+'Sentencias TSJ'!$J10)=0,"-",'Sentencias TSJ'!H10/('Sentencias TSJ'!$H10+'Sentencias TSJ'!$I10+'Sentencias TSJ'!$J10))</f>
        <v>0.77777777777777779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0.22222222222222221</v>
      </c>
      <c r="K10" s="23">
        <f>IF(('Sentencias TSJ'!$K10+'Sentencias TSJ'!$L10+'Sentencias TSJ'!$M10)=0,"-",'Sentencias TSJ'!K10/('Sentencias TSJ'!$K10+'Sentencias TSJ'!$L10+'Sentencias TSJ'!$M10))</f>
        <v>0.72131147540983609</v>
      </c>
      <c r="L10" s="23">
        <f>IF(('Sentencias TSJ'!$K10+'Sentencias TSJ'!$L10+'Sentencias TSJ'!$M10)=0,"-",'Sentencias TSJ'!L10/('Sentencias TSJ'!$K10+'Sentencias TSJ'!$L10+'Sentencias TSJ'!$M10))</f>
        <v>0.16393442622950818</v>
      </c>
      <c r="M10" s="23">
        <f>IF(('Sentencias TSJ'!$K10+'Sentencias TSJ'!$L10+'Sentencias TSJ'!$M10)=0,"-",'Sentencias TSJ'!M10/('Sentencias TSJ'!$K10+'Sentencias TSJ'!$L10+'Sentencias TSJ'!$M10))</f>
        <v>0.11475409836065574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0.879746835443038</v>
      </c>
      <c r="C11" s="23">
        <f>IF(('Sentencias TSJ'!$B11+'Sentencias TSJ'!$C11+'Sentencias TSJ'!$D11)=0,"-",'Sentencias TSJ'!C11/('Sentencias TSJ'!$B11+'Sentencias TSJ'!$C11+'Sentencias TSJ'!$D11))</f>
        <v>8.2278481012658222E-2</v>
      </c>
      <c r="D11" s="23">
        <f>IF(('Sentencias TSJ'!$B11+'Sentencias TSJ'!$C11+'Sentencias TSJ'!$D11)=0,"-",'Sentencias TSJ'!D11/('Sentencias TSJ'!$B11+'Sentencias TSJ'!$C11+'Sentencias TSJ'!$D11))</f>
        <v>3.7974683544303799E-2</v>
      </c>
      <c r="E11" s="23">
        <f>IF(('Sentencias TSJ'!$E11+'Sentencias TSJ'!$F11+'Sentencias TSJ'!$G11)=0,"-",'Sentencias TSJ'!E11/('Sentencias TSJ'!$E11+'Sentencias TSJ'!$F11+'Sentencias TSJ'!$G11))</f>
        <v>1</v>
      </c>
      <c r="F11" s="23">
        <f>IF(('Sentencias TSJ'!$E11+'Sentencias TSJ'!$F11+'Sentencias TSJ'!$G11)=0,"-",'Sentencias TSJ'!F11/('Sentencias TSJ'!$E11+'Sentencias TSJ'!$F11+'Sentencias TSJ'!$G11))</f>
        <v>0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0.875</v>
      </c>
      <c r="I11" s="23">
        <f>IF(('Sentencias TSJ'!$H11+'Sentencias TSJ'!$I11+'Sentencias TSJ'!$J11)=0,"-",'Sentencias TSJ'!I11/('Sentencias TSJ'!$H11+'Sentencias TSJ'!$I11+'Sentencias TSJ'!$J11))</f>
        <v>0.125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0.88826815642458101</v>
      </c>
      <c r="L11" s="23">
        <f>IF(('Sentencias TSJ'!$K11+'Sentencias TSJ'!$L11+'Sentencias TSJ'!$M11)=0,"-",'Sentencias TSJ'!L11/('Sentencias TSJ'!$K11+'Sentencias TSJ'!$L11+'Sentencias TSJ'!$M11))</f>
        <v>7.8212290502793297E-2</v>
      </c>
      <c r="M11" s="23">
        <f>IF(('Sentencias TSJ'!$K11+'Sentencias TSJ'!$L11+'Sentencias TSJ'!$M11)=0,"-",'Sentencias TSJ'!M11/('Sentencias TSJ'!$K11+'Sentencias TSJ'!$L11+'Sentencias TSJ'!$M11))</f>
        <v>3.3519553072625698E-2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0.88353413654618473</v>
      </c>
      <c r="C12" s="23">
        <f>IF(('Sentencias TSJ'!$B12+'Sentencias TSJ'!$C12+'Sentencias TSJ'!$D12)=0,"-",'Sentencias TSJ'!C12/('Sentencias TSJ'!$B12+'Sentencias TSJ'!$C12+'Sentencias TSJ'!$D12))</f>
        <v>2.0080321285140562E-2</v>
      </c>
      <c r="D12" s="23">
        <f>IF(('Sentencias TSJ'!$B12+'Sentencias TSJ'!$C12+'Sentencias TSJ'!$D12)=0,"-",'Sentencias TSJ'!D12/('Sentencias TSJ'!$B12+'Sentencias TSJ'!$C12+'Sentencias TSJ'!$D12))</f>
        <v>9.6385542168674704E-2</v>
      </c>
      <c r="E12" s="23">
        <f>IF(('Sentencias TSJ'!$E12+'Sentencias TSJ'!$F12+'Sentencias TSJ'!$G12)=0,"-",'Sentencias TSJ'!E12/('Sentencias TSJ'!$E12+'Sentencias TSJ'!$F12+'Sentencias TSJ'!$G12))</f>
        <v>0.83870967741935487</v>
      </c>
      <c r="F12" s="23">
        <f>IF(('Sentencias TSJ'!$E12+'Sentencias TSJ'!$F12+'Sentencias TSJ'!$G12)=0,"-",'Sentencias TSJ'!F12/('Sentencias TSJ'!$E12+'Sentencias TSJ'!$F12+'Sentencias TSJ'!$G12))</f>
        <v>9.6774193548387094E-2</v>
      </c>
      <c r="G12" s="23">
        <f>IF(('Sentencias TSJ'!$E12+'Sentencias TSJ'!$F12+'Sentencias TSJ'!$G12)=0,"-",'Sentencias TSJ'!G12/('Sentencias TSJ'!$E12+'Sentencias TSJ'!$F12+'Sentencias TSJ'!$G12))</f>
        <v>6.4516129032258063E-2</v>
      </c>
      <c r="H12" s="23">
        <f>IF(('Sentencias TSJ'!$H12+'Sentencias TSJ'!$I12+'Sentencias TSJ'!$J12)=0,"-",'Sentencias TSJ'!H12/('Sentencias TSJ'!$H12+'Sentencias TSJ'!$I12+'Sentencias TSJ'!$J12))</f>
        <v>0.84615384615384615</v>
      </c>
      <c r="I12" s="23">
        <f>IF(('Sentencias TSJ'!$H12+'Sentencias TSJ'!$I12+'Sentencias TSJ'!$J12)=0,"-",'Sentencias TSJ'!I12/('Sentencias TSJ'!$H12+'Sentencias TSJ'!$I12+'Sentencias TSJ'!$J12))</f>
        <v>2.564102564102564E-2</v>
      </c>
      <c r="J12" s="23">
        <f>IF(('Sentencias TSJ'!$H12+'Sentencias TSJ'!$I12+'Sentencias TSJ'!$J12)=0,"-",'Sentencias TSJ'!J12/('Sentencias TSJ'!$H12+'Sentencias TSJ'!$I12+'Sentencias TSJ'!$J12))</f>
        <v>0.12820512820512819</v>
      </c>
      <c r="K12" s="23">
        <f>IF(('Sentencias TSJ'!$K12+'Sentencias TSJ'!$L12+'Sentencias TSJ'!$M12)=0,"-",'Sentencias TSJ'!K12/('Sentencias TSJ'!$K12+'Sentencias TSJ'!$L12+'Sentencias TSJ'!$M12))</f>
        <v>0.87460815047021945</v>
      </c>
      <c r="L12" s="23">
        <f>IF(('Sentencias TSJ'!$K12+'Sentencias TSJ'!$L12+'Sentencias TSJ'!$M12)=0,"-",'Sentencias TSJ'!L12/('Sentencias TSJ'!$K12+'Sentencias TSJ'!$L12+'Sentencias TSJ'!$M12))</f>
        <v>2.8213166144200628E-2</v>
      </c>
      <c r="M12" s="23">
        <f>IF(('Sentencias TSJ'!$K12+'Sentencias TSJ'!$L12+'Sentencias TSJ'!$M12)=0,"-",'Sentencias TSJ'!M12/('Sentencias TSJ'!$K12+'Sentencias TSJ'!$L12+'Sentencias TSJ'!$M12))</f>
        <v>9.7178683385579931E-2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0.66101694915254239</v>
      </c>
      <c r="C13" s="23">
        <f>IF(('Sentencias TSJ'!$B13+'Sentencias TSJ'!$C13+'Sentencias TSJ'!$D13)=0,"-",'Sentencias TSJ'!C13/('Sentencias TSJ'!$B13+'Sentencias TSJ'!$C13+'Sentencias TSJ'!$D13))</f>
        <v>0.16949152542372881</v>
      </c>
      <c r="D13" s="23">
        <f>IF(('Sentencias TSJ'!$B13+'Sentencias TSJ'!$C13+'Sentencias TSJ'!$D13)=0,"-",'Sentencias TSJ'!D13/('Sentencias TSJ'!$B13+'Sentencias TSJ'!$C13+'Sentencias TSJ'!$D13))</f>
        <v>0.16949152542372881</v>
      </c>
      <c r="E13" s="23" t="str">
        <f>IF(('Sentencias TSJ'!$E13+'Sentencias TSJ'!$F13+'Sentencias TSJ'!$G13)=0,"-",'Sentencias TSJ'!E13/('Sentencias TSJ'!$E13+'Sentencias TSJ'!$F13+'Sentencias TSJ'!$G13))</f>
        <v>-</v>
      </c>
      <c r="F13" s="23" t="str">
        <f>IF(('Sentencias TSJ'!$E13+'Sentencias TSJ'!$F13+'Sentencias TSJ'!$G13)=0,"-",'Sentencias TSJ'!F13/('Sentencias TSJ'!$E13+'Sentencias TSJ'!$F13+'Sentencias TSJ'!$G13))</f>
        <v>-</v>
      </c>
      <c r="G13" s="23" t="str">
        <f>IF(('Sentencias TSJ'!$E13+'Sentencias TSJ'!$F13+'Sentencias TSJ'!$G13)=0,"-",'Sentencias TSJ'!G13/('Sentencias TSJ'!$E13+'Sentencias TSJ'!$F13+'Sentencias TSJ'!$G13))</f>
        <v>-</v>
      </c>
      <c r="H13" s="23">
        <f>IF(('Sentencias TSJ'!$H13+'Sentencias TSJ'!$I13+'Sentencias TSJ'!$J13)=0,"-",'Sentencias TSJ'!H13/('Sentencias TSJ'!$H13+'Sentencias TSJ'!$I13+'Sentencias TSJ'!$J13))</f>
        <v>0.6428571428571429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0.35714285714285715</v>
      </c>
      <c r="K13" s="23">
        <f>IF(('Sentencias TSJ'!$K13+'Sentencias TSJ'!$L13+'Sentencias TSJ'!$M13)=0,"-",'Sentencias TSJ'!K13/('Sentencias TSJ'!$K13+'Sentencias TSJ'!$L13+'Sentencias TSJ'!$M13))</f>
        <v>0.65753424657534243</v>
      </c>
      <c r="L13" s="23">
        <f>IF(('Sentencias TSJ'!$K13+'Sentencias TSJ'!$L13+'Sentencias TSJ'!$M13)=0,"-",'Sentencias TSJ'!L13/('Sentencias TSJ'!$K13+'Sentencias TSJ'!$L13+'Sentencias TSJ'!$M13))</f>
        <v>0.13698630136986301</v>
      </c>
      <c r="M13" s="23">
        <f>IF(('Sentencias TSJ'!$K13+'Sentencias TSJ'!$L13+'Sentencias TSJ'!$M13)=0,"-",'Sentencias TSJ'!M13/('Sentencias TSJ'!$K13+'Sentencias TSJ'!$L13+'Sentencias TSJ'!$M13))</f>
        <v>0.20547945205479451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0.89166666666666672</v>
      </c>
      <c r="C14" s="23">
        <f>IF(('Sentencias TSJ'!$B14+'Sentencias TSJ'!$C14+'Sentencias TSJ'!$D14)=0,"-",'Sentencias TSJ'!C14/('Sentencias TSJ'!$B14+'Sentencias TSJ'!$C14+'Sentencias TSJ'!$D14))</f>
        <v>6.6666666666666666E-2</v>
      </c>
      <c r="D14" s="23">
        <f>IF(('Sentencias TSJ'!$B14+'Sentencias TSJ'!$C14+'Sentencias TSJ'!$D14)=0,"-",'Sentencias TSJ'!D14/('Sentencias TSJ'!$B14+'Sentencias TSJ'!$C14+'Sentencias TSJ'!$D14))</f>
        <v>4.1666666666666664E-2</v>
      </c>
      <c r="E14" s="23">
        <f>IF(('Sentencias TSJ'!$E14+'Sentencias TSJ'!$F14+'Sentencias TSJ'!$G14)=0,"-",'Sentencias TSJ'!E14/('Sentencias TSJ'!$E14+'Sentencias TSJ'!$F14+'Sentencias TSJ'!$G14))</f>
        <v>0</v>
      </c>
      <c r="F14" s="23">
        <f>IF(('Sentencias TSJ'!$E14+'Sentencias TSJ'!$F14+'Sentencias TSJ'!$G14)=0,"-",'Sentencias TSJ'!F14/('Sentencias TSJ'!$E14+'Sentencias TSJ'!$F14+'Sentencias TSJ'!$G14))</f>
        <v>0.5</v>
      </c>
      <c r="G14" s="23">
        <f>IF(('Sentencias TSJ'!$E14+'Sentencias TSJ'!$F14+'Sentencias TSJ'!$G14)=0,"-",'Sentencias TSJ'!G14/('Sentencias TSJ'!$E14+'Sentencias TSJ'!$F14+'Sentencias TSJ'!$G14))</f>
        <v>0.5</v>
      </c>
      <c r="H14" s="23">
        <f>IF(('Sentencias TSJ'!$H14+'Sentencias TSJ'!$I14+'Sentencias TSJ'!$J14)=0,"-",'Sentencias TSJ'!H14/('Sentencias TSJ'!$H14+'Sentencias TSJ'!$I14+'Sentencias TSJ'!$J14))</f>
        <v>0.5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0.5</v>
      </c>
      <c r="K14" s="23">
        <f>IF(('Sentencias TSJ'!$K14+'Sentencias TSJ'!$L14+'Sentencias TSJ'!$M14)=0,"-",'Sentencias TSJ'!K14/('Sentencias TSJ'!$K14+'Sentencias TSJ'!$L14+'Sentencias TSJ'!$M14))</f>
        <v>0.86507936507936511</v>
      </c>
      <c r="L14" s="23">
        <f>IF(('Sentencias TSJ'!$K14+'Sentencias TSJ'!$L14+'Sentencias TSJ'!$M14)=0,"-",'Sentencias TSJ'!L14/('Sentencias TSJ'!$K14+'Sentencias TSJ'!$L14+'Sentencias TSJ'!$M14))</f>
        <v>7.1428571428571425E-2</v>
      </c>
      <c r="M14" s="23">
        <f>IF(('Sentencias TSJ'!$K14+'Sentencias TSJ'!$L14+'Sentencias TSJ'!$M14)=0,"-",'Sentencias TSJ'!M14/('Sentencias TSJ'!$K14+'Sentencias TSJ'!$L14+'Sentencias TSJ'!$M14))</f>
        <v>6.3492063492063489E-2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0.93710691823899372</v>
      </c>
      <c r="C15" s="23">
        <f>IF(('Sentencias TSJ'!$B15+'Sentencias TSJ'!$C15+'Sentencias TSJ'!$D15)=0,"-",'Sentencias TSJ'!C15/('Sentencias TSJ'!$B15+'Sentencias TSJ'!$C15+'Sentencias TSJ'!$D15))</f>
        <v>1.8867924528301886E-2</v>
      </c>
      <c r="D15" s="23">
        <f>IF(('Sentencias TSJ'!$B15+'Sentencias TSJ'!$C15+'Sentencias TSJ'!$D15)=0,"-",'Sentencias TSJ'!D15/('Sentencias TSJ'!$B15+'Sentencias TSJ'!$C15+'Sentencias TSJ'!$D15))</f>
        <v>4.40251572327044E-2</v>
      </c>
      <c r="E15" s="23">
        <f>IF(('Sentencias TSJ'!$E15+'Sentencias TSJ'!$F15+'Sentencias TSJ'!$G15)=0,"-",'Sentencias TSJ'!E15/('Sentencias TSJ'!$E15+'Sentencias TSJ'!$F15+'Sentencias TSJ'!$G15))</f>
        <v>0.8</v>
      </c>
      <c r="F15" s="23">
        <f>IF(('Sentencias TSJ'!$E15+'Sentencias TSJ'!$F15+'Sentencias TSJ'!$G15)=0,"-",'Sentencias TSJ'!F15/('Sentencias TSJ'!$E15+'Sentencias TSJ'!$F15+'Sentencias TSJ'!$G15))</f>
        <v>0.2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0.75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0.25</v>
      </c>
      <c r="K15" s="23">
        <f>IF(('Sentencias TSJ'!$K15+'Sentencias TSJ'!$L15+'Sentencias TSJ'!$M15)=0,"-",'Sentencias TSJ'!K15/('Sentencias TSJ'!$K15+'Sentencias TSJ'!$L15+'Sentencias TSJ'!$M15))</f>
        <v>0.9285714285714286</v>
      </c>
      <c r="L15" s="23">
        <f>IF(('Sentencias TSJ'!$K15+'Sentencias TSJ'!$L15+'Sentencias TSJ'!$M15)=0,"-",'Sentencias TSJ'!L15/('Sentencias TSJ'!$K15+'Sentencias TSJ'!$L15+'Sentencias TSJ'!$M15))</f>
        <v>2.3809523809523808E-2</v>
      </c>
      <c r="M15" s="23">
        <f>IF(('Sentencias TSJ'!$K15+'Sentencias TSJ'!$L15+'Sentencias TSJ'!$M15)=0,"-",'Sentencias TSJ'!M15/('Sentencias TSJ'!$K15+'Sentencias TSJ'!$L15+'Sentencias TSJ'!$M15))</f>
        <v>4.7619047619047616E-2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0.83939662821650396</v>
      </c>
      <c r="C16" s="23">
        <f>IF(('Sentencias TSJ'!$B16+'Sentencias TSJ'!$C16+'Sentencias TSJ'!$D16)=0,"-",'Sentencias TSJ'!C16/('Sentencias TSJ'!$B16+'Sentencias TSJ'!$C16+'Sentencias TSJ'!$D16))</f>
        <v>8.8731144631765749E-2</v>
      </c>
      <c r="D16" s="23">
        <f>IF(('Sentencias TSJ'!$B16+'Sentencias TSJ'!$C16+'Sentencias TSJ'!$D16)=0,"-",'Sentencias TSJ'!D16/('Sentencias TSJ'!$B16+'Sentencias TSJ'!$C16+'Sentencias TSJ'!$D16))</f>
        <v>7.1872227151730264E-2</v>
      </c>
      <c r="E16" s="23">
        <f>IF(('Sentencias TSJ'!$E16+'Sentencias TSJ'!$F16+'Sentencias TSJ'!$G16)=0,"-",'Sentencias TSJ'!E16/('Sentencias TSJ'!$E16+'Sentencias TSJ'!$F16+'Sentencias TSJ'!$G16))</f>
        <v>0.82027649769585254</v>
      </c>
      <c r="F16" s="23">
        <f>IF(('Sentencias TSJ'!$E16+'Sentencias TSJ'!$F16+'Sentencias TSJ'!$G16)=0,"-",'Sentencias TSJ'!F16/('Sentencias TSJ'!$E16+'Sentencias TSJ'!$F16+'Sentencias TSJ'!$G16))</f>
        <v>8.755760368663594E-2</v>
      </c>
      <c r="G16" s="23">
        <f>IF(('Sentencias TSJ'!$E16+'Sentencias TSJ'!$F16+'Sentencias TSJ'!$G16)=0,"-",'Sentencias TSJ'!G16/('Sentencias TSJ'!$E16+'Sentencias TSJ'!$F16+'Sentencias TSJ'!$G16))</f>
        <v>9.2165898617511524E-2</v>
      </c>
      <c r="H16" s="23">
        <f>IF(('Sentencias TSJ'!$H16+'Sentencias TSJ'!$I16+'Sentencias TSJ'!$J16)=0,"-",'Sentencias TSJ'!H16/('Sentencias TSJ'!$H16+'Sentencias TSJ'!$I16+'Sentencias TSJ'!$J16))</f>
        <v>0.87537993920972645</v>
      </c>
      <c r="I16" s="23">
        <f>IF(('Sentencias TSJ'!$H16+'Sentencias TSJ'!$I16+'Sentencias TSJ'!$J16)=0,"-",'Sentencias TSJ'!I16/('Sentencias TSJ'!$H16+'Sentencias TSJ'!$I16+'Sentencias TSJ'!$J16))</f>
        <v>5.1671732522796353E-2</v>
      </c>
      <c r="J16" s="23">
        <f>IF(('Sentencias TSJ'!$H16+'Sentencias TSJ'!$I16+'Sentencias TSJ'!$J16)=0,"-",'Sentencias TSJ'!J16/('Sentencias TSJ'!$H16+'Sentencias TSJ'!$I16+'Sentencias TSJ'!$J16))</f>
        <v>7.29483282674772E-2</v>
      </c>
      <c r="K16" s="23">
        <f>IF(('Sentencias TSJ'!$K16+'Sentencias TSJ'!$L16+'Sentencias TSJ'!$M16)=0,"-",'Sentencias TSJ'!K16/('Sentencias TSJ'!$K16+'Sentencias TSJ'!$L16+'Sentencias TSJ'!$M16))</f>
        <v>0.84399282725642555</v>
      </c>
      <c r="L16" s="23">
        <f>IF(('Sentencias TSJ'!$K16+'Sentencias TSJ'!$L16+'Sentencias TSJ'!$M16)=0,"-",'Sentencias TSJ'!L16/('Sentencias TSJ'!$K16+'Sentencias TSJ'!$L16+'Sentencias TSJ'!$M16))</f>
        <v>8.1291093843395099E-2</v>
      </c>
      <c r="M16" s="23">
        <f>IF(('Sentencias TSJ'!$K16+'Sentencias TSJ'!$L16+'Sentencias TSJ'!$M16)=0,"-",'Sentencias TSJ'!M16/('Sentencias TSJ'!$K16+'Sentencias TSJ'!$L16+'Sentencias TSJ'!$M16))</f>
        <v>7.4716078900179325E-2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0.90035587188612098</v>
      </c>
      <c r="C17" s="23">
        <f>IF(('Sentencias TSJ'!$B17+'Sentencias TSJ'!$C17+'Sentencias TSJ'!$D17)=0,"-",'Sentencias TSJ'!C17/('Sentencias TSJ'!$B17+'Sentencias TSJ'!$C17+'Sentencias TSJ'!$D17))</f>
        <v>3.3807829181494664E-2</v>
      </c>
      <c r="D17" s="23">
        <f>IF(('Sentencias TSJ'!$B17+'Sentencias TSJ'!$C17+'Sentencias TSJ'!$D17)=0,"-",'Sentencias TSJ'!D17/('Sentencias TSJ'!$B17+'Sentencias TSJ'!$C17+'Sentencias TSJ'!$D17))</f>
        <v>6.5836298932384338E-2</v>
      </c>
      <c r="E17" s="23">
        <f>IF(('Sentencias TSJ'!$E17+'Sentencias TSJ'!$F17+'Sentencias TSJ'!$G17)=0,"-",'Sentencias TSJ'!E17/('Sentencias TSJ'!$E17+'Sentencias TSJ'!$F17+'Sentencias TSJ'!$G17))</f>
        <v>0.8666666666666667</v>
      </c>
      <c r="F17" s="23">
        <f>IF(('Sentencias TSJ'!$E17+'Sentencias TSJ'!$F17+'Sentencias TSJ'!$G17)=0,"-",'Sentencias TSJ'!F17/('Sentencias TSJ'!$E17+'Sentencias TSJ'!$F17+'Sentencias TSJ'!$G17))</f>
        <v>6.6666666666666666E-2</v>
      </c>
      <c r="G17" s="23">
        <f>IF(('Sentencias TSJ'!$E17+'Sentencias TSJ'!$F17+'Sentencias TSJ'!$G17)=0,"-",'Sentencias TSJ'!G17/('Sentencias TSJ'!$E17+'Sentencias TSJ'!$F17+'Sentencias TSJ'!$G17))</f>
        <v>6.6666666666666666E-2</v>
      </c>
      <c r="H17" s="23">
        <f>IF(('Sentencias TSJ'!$H17+'Sentencias TSJ'!$I17+'Sentencias TSJ'!$J17)=0,"-",'Sentencias TSJ'!H17/('Sentencias TSJ'!$H17+'Sentencias TSJ'!$I17+'Sentencias TSJ'!$J17))</f>
        <v>0.91304347826086951</v>
      </c>
      <c r="I17" s="23">
        <f>IF(('Sentencias TSJ'!$H17+'Sentencias TSJ'!$I17+'Sentencias TSJ'!$J17)=0,"-",'Sentencias TSJ'!I17/('Sentencias TSJ'!$H17+'Sentencias TSJ'!$I17+'Sentencias TSJ'!$J17))</f>
        <v>7.2463768115942032E-2</v>
      </c>
      <c r="J17" s="23">
        <f>IF(('Sentencias TSJ'!$H17+'Sentencias TSJ'!$I17+'Sentencias TSJ'!$J17)=0,"-",'Sentencias TSJ'!J17/('Sentencias TSJ'!$H17+'Sentencias TSJ'!$I17+'Sentencias TSJ'!$J17))</f>
        <v>1.4492753623188406E-2</v>
      </c>
      <c r="K17" s="23">
        <f>IF(('Sentencias TSJ'!$K17+'Sentencias TSJ'!$L17+'Sentencias TSJ'!$M17)=0,"-",'Sentencias TSJ'!K17/('Sentencias TSJ'!$K17+'Sentencias TSJ'!$L17+'Sentencias TSJ'!$M17))</f>
        <v>0.90092879256965941</v>
      </c>
      <c r="L17" s="23">
        <f>IF(('Sentencias TSJ'!$K17+'Sentencias TSJ'!$L17+'Sentencias TSJ'!$M17)=0,"-",'Sentencias TSJ'!L17/('Sentencias TSJ'!$K17+'Sentencias TSJ'!$L17+'Sentencias TSJ'!$M17))</f>
        <v>3.8699690402476783E-2</v>
      </c>
      <c r="M17" s="23">
        <f>IF(('Sentencias TSJ'!$K17+'Sentencias TSJ'!$L17+'Sentencias TSJ'!$M17)=0,"-",'Sentencias TSJ'!M17/('Sentencias TSJ'!$K17+'Sentencias TSJ'!$L17+'Sentencias TSJ'!$M17))</f>
        <v>6.037151702786378E-2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0.86486486486486491</v>
      </c>
      <c r="C18" s="23">
        <f>IF(('Sentencias TSJ'!$B18+'Sentencias TSJ'!$C18+'Sentencias TSJ'!$D18)=0,"-",'Sentencias TSJ'!C18/('Sentencias TSJ'!$B18+'Sentencias TSJ'!$C18+'Sentencias TSJ'!$D18))</f>
        <v>2.7027027027027029E-2</v>
      </c>
      <c r="D18" s="23">
        <f>IF(('Sentencias TSJ'!$B18+'Sentencias TSJ'!$C18+'Sentencias TSJ'!$D18)=0,"-",'Sentencias TSJ'!D18/('Sentencias TSJ'!$B18+'Sentencias TSJ'!$C18+'Sentencias TSJ'!$D18))</f>
        <v>0.10810810810810811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0.88888888888888884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0.1111111111111111</v>
      </c>
      <c r="K18" s="23">
        <f>IF(('Sentencias TSJ'!$K18+'Sentencias TSJ'!$L18+'Sentencias TSJ'!$M18)=0,"-",'Sentencias TSJ'!K18/('Sentencias TSJ'!$K18+'Sentencias TSJ'!$L18+'Sentencias TSJ'!$M18))</f>
        <v>0.86956521739130432</v>
      </c>
      <c r="L18" s="23">
        <f>IF(('Sentencias TSJ'!$K18+'Sentencias TSJ'!$L18+'Sentencias TSJ'!$M18)=0,"-",'Sentencias TSJ'!L18/('Sentencias TSJ'!$K18+'Sentencias TSJ'!$L18+'Sentencias TSJ'!$M18))</f>
        <v>2.1739130434782608E-2</v>
      </c>
      <c r="M18" s="23">
        <f>IF(('Sentencias TSJ'!$K18+'Sentencias TSJ'!$L18+'Sentencias TSJ'!$M18)=0,"-",'Sentencias TSJ'!M18/('Sentencias TSJ'!$K18+'Sentencias TSJ'!$L18+'Sentencias TSJ'!$M18))</f>
        <v>0.10869565217391304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0.82608695652173914</v>
      </c>
      <c r="C19" s="23">
        <f>IF(('Sentencias TSJ'!$B19+'Sentencias TSJ'!$C19+'Sentencias TSJ'!$D19)=0,"-",'Sentencias TSJ'!C19/('Sentencias TSJ'!$B19+'Sentencias TSJ'!$C19+'Sentencias TSJ'!$D19))</f>
        <v>0.10434782608695652</v>
      </c>
      <c r="D19" s="23">
        <f>IF(('Sentencias TSJ'!$B19+'Sentencias TSJ'!$C19+'Sentencias TSJ'!$D19)=0,"-",'Sentencias TSJ'!D19/('Sentencias TSJ'!$B19+'Sentencias TSJ'!$C19+'Sentencias TSJ'!$D19))</f>
        <v>6.9565217391304349E-2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0.8571428571428571</v>
      </c>
      <c r="I19" s="23">
        <f>IF(('Sentencias TSJ'!$H19+'Sentencias TSJ'!$I19+'Sentencias TSJ'!$J19)=0,"-",'Sentencias TSJ'!I19/('Sentencias TSJ'!$H19+'Sentencias TSJ'!$I19+'Sentencias TSJ'!$J19))</f>
        <v>0.14285714285714285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0.83064516129032262</v>
      </c>
      <c r="L19" s="23">
        <f>IF(('Sentencias TSJ'!$K19+'Sentencias TSJ'!$L19+'Sentencias TSJ'!$M19)=0,"-",'Sentencias TSJ'!L19/('Sentencias TSJ'!$K19+'Sentencias TSJ'!$L19+'Sentencias TSJ'!$M19))</f>
        <v>0.10483870967741936</v>
      </c>
      <c r="M19" s="23">
        <f>IF(('Sentencias TSJ'!$K19+'Sentencias TSJ'!$L19+'Sentencias TSJ'!$M19)=0,"-",'Sentencias TSJ'!M19/('Sentencias TSJ'!$K19+'Sentencias TSJ'!$L19+'Sentencias TSJ'!$M19))</f>
        <v>6.4516129032258063E-2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0.89710610932475887</v>
      </c>
      <c r="C20" s="23">
        <f>IF(('Sentencias TSJ'!$B20+'Sentencias TSJ'!$C20+'Sentencias TSJ'!$D20)=0,"-",'Sentencias TSJ'!C20/('Sentencias TSJ'!$B20+'Sentencias TSJ'!$C20+'Sentencias TSJ'!$D20))</f>
        <v>3.0546623794212219E-2</v>
      </c>
      <c r="D20" s="23">
        <f>IF(('Sentencias TSJ'!$B20+'Sentencias TSJ'!$C20+'Sentencias TSJ'!$D20)=0,"-",'Sentencias TSJ'!D20/('Sentencias TSJ'!$B20+'Sentencias TSJ'!$C20+'Sentencias TSJ'!$D20))</f>
        <v>7.2347266881028938E-2</v>
      </c>
      <c r="E20" s="23">
        <f>IF(('Sentencias TSJ'!$E20+'Sentencias TSJ'!$F20+'Sentencias TSJ'!$G20)=0,"-",'Sentencias TSJ'!E20/('Sentencias TSJ'!$E20+'Sentencias TSJ'!$F20+'Sentencias TSJ'!$G20))</f>
        <v>0.82456140350877194</v>
      </c>
      <c r="F20" s="23">
        <f>IF(('Sentencias TSJ'!$E20+'Sentencias TSJ'!$F20+'Sentencias TSJ'!$G20)=0,"-",'Sentencias TSJ'!F20/('Sentencias TSJ'!$E20+'Sentencias TSJ'!$F20+'Sentencias TSJ'!$G20))</f>
        <v>3.5087719298245612E-2</v>
      </c>
      <c r="G20" s="23">
        <f>IF(('Sentencias TSJ'!$E20+'Sentencias TSJ'!$F20+'Sentencias TSJ'!$G20)=0,"-",'Sentencias TSJ'!G20/('Sentencias TSJ'!$E20+'Sentencias TSJ'!$F20+'Sentencias TSJ'!$G20))</f>
        <v>0.14035087719298245</v>
      </c>
      <c r="H20" s="23">
        <f>IF(('Sentencias TSJ'!$H20+'Sentencias TSJ'!$I20+'Sentencias TSJ'!$J20)=0,"-",'Sentencias TSJ'!H20/('Sentencias TSJ'!$H20+'Sentencias TSJ'!$I20+'Sentencias TSJ'!$J20))</f>
        <v>0.89333333333333331</v>
      </c>
      <c r="I20" s="23">
        <f>IF(('Sentencias TSJ'!$H20+'Sentencias TSJ'!$I20+'Sentencias TSJ'!$J20)=0,"-",'Sentencias TSJ'!I20/('Sentencias TSJ'!$H20+'Sentencias TSJ'!$I20+'Sentencias TSJ'!$J20))</f>
        <v>5.3333333333333337E-2</v>
      </c>
      <c r="J20" s="23">
        <f>IF(('Sentencias TSJ'!$H20+'Sentencias TSJ'!$I20+'Sentencias TSJ'!$J20)=0,"-",'Sentencias TSJ'!J20/('Sentencias TSJ'!$H20+'Sentencias TSJ'!$I20+'Sentencias TSJ'!$J20))</f>
        <v>5.3333333333333337E-2</v>
      </c>
      <c r="K20" s="23">
        <f>IF(('Sentencias TSJ'!$K20+'Sentencias TSJ'!$L20+'Sentencias TSJ'!$M20)=0,"-",'Sentencias TSJ'!K20/('Sentencias TSJ'!$K20+'Sentencias TSJ'!$L20+'Sentencias TSJ'!$M20))</f>
        <v>0.89124668435013266</v>
      </c>
      <c r="L20" s="23">
        <f>IF(('Sentencias TSJ'!$K20+'Sentencias TSJ'!$L20+'Sentencias TSJ'!$M20)=0,"-",'Sentencias TSJ'!L20/('Sentencias TSJ'!$K20+'Sentencias TSJ'!$L20+'Sentencias TSJ'!$M20))</f>
        <v>3.3156498673740056E-2</v>
      </c>
      <c r="M20" s="23">
        <f>IF(('Sentencias TSJ'!$K20+'Sentencias TSJ'!$L20+'Sentencias TSJ'!$M20)=0,"-",'Sentencias TSJ'!M20/('Sentencias TSJ'!$K20+'Sentencias TSJ'!$L20+'Sentencias TSJ'!$M20))</f>
        <v>7.5596816976127315E-2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0.7846153846153846</v>
      </c>
      <c r="C21" s="23">
        <f>IF(('Sentencias TSJ'!$B21+'Sentencias TSJ'!$C21+'Sentencias TSJ'!$D21)=0,"-",'Sentencias TSJ'!C21/('Sentencias TSJ'!$B21+'Sentencias TSJ'!$C21+'Sentencias TSJ'!$D21))</f>
        <v>6.1538461538461542E-2</v>
      </c>
      <c r="D21" s="23">
        <f>IF(('Sentencias TSJ'!$B21+'Sentencias TSJ'!$C21+'Sentencias TSJ'!$D21)=0,"-",'Sentencias TSJ'!D21/('Sentencias TSJ'!$B21+'Sentencias TSJ'!$C21+'Sentencias TSJ'!$D21))</f>
        <v>0.15384615384615385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0.75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0.25</v>
      </c>
      <c r="K21" s="23">
        <f>IF(('Sentencias TSJ'!$K21+'Sentencias TSJ'!$L21+'Sentencias TSJ'!$M21)=0,"-",'Sentencias TSJ'!K21/('Sentencias TSJ'!$K21+'Sentencias TSJ'!$L21+'Sentencias TSJ'!$M21))</f>
        <v>0.80519480519480524</v>
      </c>
      <c r="L21" s="23">
        <f>IF(('Sentencias TSJ'!$K21+'Sentencias TSJ'!$L21+'Sentencias TSJ'!$M21)=0,"-",'Sentencias TSJ'!L21/('Sentencias TSJ'!$K21+'Sentencias TSJ'!$L21+'Sentencias TSJ'!$M21))</f>
        <v>5.1948051948051951E-2</v>
      </c>
      <c r="M21" s="23">
        <f>IF(('Sentencias TSJ'!$K21+'Sentencias TSJ'!$L21+'Sentencias TSJ'!$M21)=0,"-",'Sentencias TSJ'!M21/('Sentencias TSJ'!$K21+'Sentencias TSJ'!$L21+'Sentencias TSJ'!$M21))</f>
        <v>0.14285714285714285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0.93939393939393945</v>
      </c>
      <c r="C22" s="23">
        <f>IF(('Sentencias TSJ'!$B22+'Sentencias TSJ'!$C22+'Sentencias TSJ'!$D22)=0,"-",'Sentencias TSJ'!C22/('Sentencias TSJ'!$B22+'Sentencias TSJ'!$C22+'Sentencias TSJ'!$D22))</f>
        <v>0</v>
      </c>
      <c r="D22" s="23">
        <f>IF(('Sentencias TSJ'!$B22+'Sentencias TSJ'!$C22+'Sentencias TSJ'!$D22)=0,"-",'Sentencias TSJ'!D22/('Sentencias TSJ'!$B22+'Sentencias TSJ'!$C22+'Sentencias TSJ'!$D22))</f>
        <v>6.0606060606060608E-2</v>
      </c>
      <c r="E22" s="23">
        <f>IF(('Sentencias TSJ'!$E22+'Sentencias TSJ'!$F22+'Sentencias TSJ'!$G22)=0,"-",'Sentencias TSJ'!E22/('Sentencias TSJ'!$E22+'Sentencias TSJ'!$F22+'Sentencias TSJ'!$G22))</f>
        <v>0.68421052631578949</v>
      </c>
      <c r="F22" s="23">
        <f>IF(('Sentencias TSJ'!$E22+'Sentencias TSJ'!$F22+'Sentencias TSJ'!$G22)=0,"-",'Sentencias TSJ'!F22/('Sentencias TSJ'!$E22+'Sentencias TSJ'!$F22+'Sentencias TSJ'!$G22))</f>
        <v>0.21052631578947367</v>
      </c>
      <c r="G22" s="23">
        <f>IF(('Sentencias TSJ'!$E22+'Sentencias TSJ'!$F22+'Sentencias TSJ'!$G22)=0,"-",'Sentencias TSJ'!G22/('Sentencias TSJ'!$E22+'Sentencias TSJ'!$F22+'Sentencias TSJ'!$G22))</f>
        <v>0.10526315789473684</v>
      </c>
      <c r="H22" s="23">
        <f>IF(('Sentencias TSJ'!$H22+'Sentencias TSJ'!$I22+'Sentencias TSJ'!$J22)=0,"-",'Sentencias TSJ'!H22/('Sentencias TSJ'!$H22+'Sentencias TSJ'!$I22+'Sentencias TSJ'!$J22))</f>
        <v>0.8571428571428571</v>
      </c>
      <c r="I22" s="23">
        <f>IF(('Sentencias TSJ'!$H22+'Sentencias TSJ'!$I22+'Sentencias TSJ'!$J22)=0,"-",'Sentencias TSJ'!I22/('Sentencias TSJ'!$H22+'Sentencias TSJ'!$I22+'Sentencias TSJ'!$J22))</f>
        <v>7.1428571428571425E-2</v>
      </c>
      <c r="J22" s="23">
        <f>IF(('Sentencias TSJ'!$H22+'Sentencias TSJ'!$I22+'Sentencias TSJ'!$J22)=0,"-",'Sentencias TSJ'!J22/('Sentencias TSJ'!$H22+'Sentencias TSJ'!$I22+'Sentencias TSJ'!$J22))</f>
        <v>7.1428571428571425E-2</v>
      </c>
      <c r="K22" s="23">
        <f>IF(('Sentencias TSJ'!$K22+'Sentencias TSJ'!$L22+'Sentencias TSJ'!$M22)=0,"-",'Sentencias TSJ'!K22/('Sentencias TSJ'!$K22+'Sentencias TSJ'!$L22+'Sentencias TSJ'!$M22))</f>
        <v>0.84848484848484851</v>
      </c>
      <c r="L22" s="23">
        <f>IF(('Sentencias TSJ'!$K22+'Sentencias TSJ'!$L22+'Sentencias TSJ'!$M22)=0,"-",'Sentencias TSJ'!L22/('Sentencias TSJ'!$K22+'Sentencias TSJ'!$L22+'Sentencias TSJ'!$M22))</f>
        <v>7.575757575757576E-2</v>
      </c>
      <c r="M22" s="23">
        <f>IF(('Sentencias TSJ'!$K22+'Sentencias TSJ'!$L22+'Sentencias TSJ'!$M22)=0,"-",'Sentencias TSJ'!M22/('Sentencias TSJ'!$K22+'Sentencias TSJ'!$L22+'Sentencias TSJ'!$M22))</f>
        <v>7.575757575757576E-2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0.86363636363636365</v>
      </c>
      <c r="C23" s="23">
        <f>IF(('Sentencias TSJ'!$B23+'Sentencias TSJ'!$C23+'Sentencias TSJ'!$D23)=0,"-",'Sentencias TSJ'!C23/('Sentencias TSJ'!$B23+'Sentencias TSJ'!$C23+'Sentencias TSJ'!$D23))</f>
        <v>3.4090909090909088E-2</v>
      </c>
      <c r="D23" s="23">
        <f>IF(('Sentencias TSJ'!$B23+'Sentencias TSJ'!$C23+'Sentencias TSJ'!$D23)=0,"-",'Sentencias TSJ'!D23/('Sentencias TSJ'!$B23+'Sentencias TSJ'!$C23+'Sentencias TSJ'!$D23))</f>
        <v>0.10227272727272728</v>
      </c>
      <c r="E23" s="23">
        <f>IF(('Sentencias TSJ'!$E23+'Sentencias TSJ'!$F23+'Sentencias TSJ'!$G23)=0,"-",'Sentencias TSJ'!E23/('Sentencias TSJ'!$E23+'Sentencias TSJ'!$F23+'Sentencias TSJ'!$G23))</f>
        <v>1</v>
      </c>
      <c r="F23" s="23">
        <f>IF(('Sentencias TSJ'!$E23+'Sentencias TSJ'!$F23+'Sentencias TSJ'!$G23)=0,"-",'Sentencias TSJ'!F23/('Sentencias TSJ'!$E23+'Sentencias TSJ'!$F23+'Sentencias TSJ'!$G23))</f>
        <v>0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0.9285714285714286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7.1428571428571425E-2</v>
      </c>
      <c r="K23" s="23">
        <f>IF(('Sentencias TSJ'!$K23+'Sentencias TSJ'!$L23+'Sentencias TSJ'!$M23)=0,"-",'Sentencias TSJ'!K23/('Sentencias TSJ'!$K23+'Sentencias TSJ'!$L23+'Sentencias TSJ'!$M23))</f>
        <v>0.8839285714285714</v>
      </c>
      <c r="L23" s="23">
        <f>IF(('Sentencias TSJ'!$K23+'Sentencias TSJ'!$L23+'Sentencias TSJ'!$M23)=0,"-",'Sentencias TSJ'!L23/('Sentencias TSJ'!$K23+'Sentencias TSJ'!$L23+'Sentencias TSJ'!$M23))</f>
        <v>2.6785714285714284E-2</v>
      </c>
      <c r="M23" s="23">
        <f>IF(('Sentencias TSJ'!$K23+'Sentencias TSJ'!$L23+'Sentencias TSJ'!$M23)=0,"-",'Sentencias TSJ'!M23/('Sentencias TSJ'!$K23+'Sentencias TSJ'!$L23+'Sentencias TSJ'!$M23))</f>
        <v>8.9285714285714288E-2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0.95454545454545459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4.5454545454545456E-2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0.95833333333333337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4.1666666666666664E-2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0.8657441126487011</v>
      </c>
      <c r="C25" s="7">
        <f>IF(('Sentencias TSJ'!$B25+'Sentencias TSJ'!$C25+'Sentencias TSJ'!$D25)=0,"-",'Sentencias TSJ'!C25/('Sentencias TSJ'!$B25+'Sentencias TSJ'!$C25+'Sentencias TSJ'!$D25))</f>
        <v>6.2151007526098569E-2</v>
      </c>
      <c r="D25" s="7">
        <f>IF(('Sentencias TSJ'!$B25+'Sentencias TSJ'!$C25+'Sentencias TSJ'!$D25)=0,"-",'Sentencias TSJ'!D25/('Sentencias TSJ'!$B25+'Sentencias TSJ'!$C25+'Sentencias TSJ'!$D25))</f>
        <v>7.2104879825200294E-2</v>
      </c>
      <c r="E25" s="7">
        <f>IF(('Sentencias TSJ'!$E25+'Sentencias TSJ'!$F25+'Sentencias TSJ'!$G25)=0,"-",'Sentencias TSJ'!E25/('Sentencias TSJ'!$E25+'Sentencias TSJ'!$F25+'Sentencias TSJ'!$G25))</f>
        <v>0.82033096926713944</v>
      </c>
      <c r="F25" s="7">
        <f>IF(('Sentencias TSJ'!$E25+'Sentencias TSJ'!$F25+'Sentencias TSJ'!$G25)=0,"-",'Sentencias TSJ'!F25/('Sentencias TSJ'!$E25+'Sentencias TSJ'!$F25+'Sentencias TSJ'!$G25))</f>
        <v>8.2742316784869971E-2</v>
      </c>
      <c r="G25" s="7">
        <f>IF(('Sentencias TSJ'!$E25+'Sentencias TSJ'!$F25+'Sentencias TSJ'!$G25)=0,"-",'Sentencias TSJ'!G25/('Sentencias TSJ'!$E25+'Sentencias TSJ'!$F25+'Sentencias TSJ'!$G25))</f>
        <v>9.6926713947990545E-2</v>
      </c>
      <c r="H25" s="7">
        <f>IF(('Sentencias TSJ'!$H25+'Sentencias TSJ'!$I25+'Sentencias TSJ'!$J25)=0,"-",'Sentencias TSJ'!H25/('Sentencias TSJ'!$H25+'Sentencias TSJ'!$I25+'Sentencias TSJ'!$J25))</f>
        <v>0.86926286509040329</v>
      </c>
      <c r="I25" s="7">
        <f>IF(('Sentencias TSJ'!$H25+'Sentencias TSJ'!$I25+'Sentencias TSJ'!$J25)=0,"-",'Sentencias TSJ'!I25/('Sentencias TSJ'!$H25+'Sentencias TSJ'!$I25+'Sentencias TSJ'!$J25))</f>
        <v>5.0069541029207229E-2</v>
      </c>
      <c r="J25" s="7">
        <f>IF(('Sentencias TSJ'!$H25+'Sentencias TSJ'!$I25+'Sentencias TSJ'!$J25)=0,"-",'Sentencias TSJ'!J25/('Sentencias TSJ'!$H25+'Sentencias TSJ'!$I25+'Sentencias TSJ'!$J25))</f>
        <v>8.0667593880389424E-2</v>
      </c>
      <c r="K25" s="7">
        <f>IF(('Sentencias TSJ'!$K25+'Sentencias TSJ'!$L25+'Sentencias TSJ'!$M25)=0,"-",'Sentencias TSJ'!K25/('Sentencias TSJ'!$K25+'Sentencias TSJ'!$L25+'Sentencias TSJ'!$M25))</f>
        <v>0.86257365519863138</v>
      </c>
      <c r="L25" s="7">
        <f>IF(('Sentencias TSJ'!$K25+'Sentencias TSJ'!$L25+'Sentencias TSJ'!$M25)=0,"-",'Sentencias TSJ'!L25/('Sentencias TSJ'!$K25+'Sentencias TSJ'!$L25+'Sentencias TSJ'!$M25))</f>
        <v>6.2155483748336821E-2</v>
      </c>
      <c r="M25" s="7">
        <f>IF(('Sentencias TSJ'!$K25+'Sentencias TSJ'!$L25+'Sentencias TSJ'!$M25)=0,"-",'Sentencias TSJ'!M25/('Sentencias TSJ'!$K25+'Sentencias TSJ'!$L25+'Sentencias TSJ'!$M25))</f>
        <v>7.527086105303174E-2</v>
      </c>
    </row>
    <row r="28" spans="1:13" x14ac:dyDescent="0.25">
      <c r="A28" s="33" t="s">
        <v>1</v>
      </c>
      <c r="B28" s="30" t="s">
        <v>33</v>
      </c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</row>
    <row r="29" spans="1:13" ht="24" customHeight="1" x14ac:dyDescent="0.25">
      <c r="A29" s="32"/>
      <c r="B29" s="33" t="s">
        <v>30</v>
      </c>
      <c r="C29" s="34"/>
      <c r="D29" s="34"/>
      <c r="E29" s="33" t="s">
        <v>31</v>
      </c>
      <c r="F29" s="34"/>
      <c r="G29" s="34"/>
      <c r="H29" s="33" t="s">
        <v>32</v>
      </c>
      <c r="I29" s="34"/>
      <c r="J29" s="34"/>
      <c r="K29" s="33" t="s">
        <v>2</v>
      </c>
      <c r="L29" s="34"/>
      <c r="M29" s="34"/>
    </row>
    <row r="30" spans="1:13" ht="51" x14ac:dyDescent="0.25">
      <c r="A30" s="32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0.79661016949152541</v>
      </c>
      <c r="C31" s="23">
        <f>IF(('Sentencias TSJ'!$B31+'Sentencias TSJ'!$C31+'Sentencias TSJ'!$D31)=0,"-",'Sentencias TSJ'!C31/('Sentencias TSJ'!$B31+'Sentencias TSJ'!$C31+'Sentencias TSJ'!$D31))</f>
        <v>6.7796610169491525E-2</v>
      </c>
      <c r="D31" s="23">
        <f>IF(('Sentencias TSJ'!$B31+'Sentencias TSJ'!$C31+'Sentencias TSJ'!$D31)=0,"-",'Sentencias TSJ'!D31/('Sentencias TSJ'!$B31+'Sentencias TSJ'!$C31+'Sentencias TSJ'!$D31))</f>
        <v>0.13559322033898305</v>
      </c>
      <c r="E31" s="23">
        <f>IF(('Sentencias TSJ'!$E31+'Sentencias TSJ'!$F31+'Sentencias TSJ'!$G31)=0,"-",'Sentencias TSJ'!E31/('Sentencias TSJ'!$E31+'Sentencias TSJ'!$F31+'Sentencias TSJ'!$G31))</f>
        <v>0.25</v>
      </c>
      <c r="F31" s="23">
        <f>IF(('Sentencias TSJ'!$E31+'Sentencias TSJ'!$F31+'Sentencias TSJ'!$G31)=0,"-",'Sentencias TSJ'!F31/('Sentencias TSJ'!$E31+'Sentencias TSJ'!$F31+'Sentencias TSJ'!$G31))</f>
        <v>0.5</v>
      </c>
      <c r="G31" s="23">
        <f>IF(('Sentencias TSJ'!$E31+'Sentencias TSJ'!$F31+'Sentencias TSJ'!$G31)=0,"-",'Sentencias TSJ'!G31/('Sentencias TSJ'!$E31+'Sentencias TSJ'!$F31+'Sentencias TSJ'!$G31))</f>
        <v>0.25</v>
      </c>
      <c r="H31" s="23" t="str">
        <f>IF(('Sentencias TSJ'!$H31+'Sentencias TSJ'!$I31+'Sentencias TSJ'!$J31)=0,"-",'Sentencias TSJ'!H31/('Sentencias TSJ'!$H31+'Sentencias TSJ'!$I31+'Sentencias TSJ'!$J31))</f>
        <v>-</v>
      </c>
      <c r="I31" s="23" t="str">
        <f>IF(('Sentencias TSJ'!$H31+'Sentencias TSJ'!$I31+'Sentencias TSJ'!$J31)=0,"-",'Sentencias TSJ'!I31/('Sentencias TSJ'!$H31+'Sentencias TSJ'!$I31+'Sentencias TSJ'!$J31))</f>
        <v>-</v>
      </c>
      <c r="J31" s="23" t="str">
        <f>IF(('Sentencias TSJ'!$H31+'Sentencias TSJ'!$I31+'Sentencias TSJ'!$J31)=0,"-",'Sentencias TSJ'!J31/('Sentencias TSJ'!$H31+'Sentencias TSJ'!$I31+'Sentencias TSJ'!$J31))</f>
        <v>-</v>
      </c>
      <c r="K31" s="23">
        <f>IF(('Sentencias TSJ'!$K31+'Sentencias TSJ'!$L31+'Sentencias TSJ'!$M31)=0,"-",'Sentencias TSJ'!K31/('Sentencias TSJ'!$K31+'Sentencias TSJ'!$L31+'Sentencias TSJ'!$M31))</f>
        <v>0.76190476190476186</v>
      </c>
      <c r="L31" s="23">
        <f>IF(('Sentencias TSJ'!$K31+'Sentencias TSJ'!$L31+'Sentencias TSJ'!$M31)=0,"-",'Sentencias TSJ'!L31/('Sentencias TSJ'!$K31+'Sentencias TSJ'!$L31+'Sentencias TSJ'!$M31))</f>
        <v>9.5238095238095233E-2</v>
      </c>
      <c r="M31" s="23">
        <f>IF(('Sentencias TSJ'!$K31+'Sentencias TSJ'!$L31+'Sentencias TSJ'!$M31)=0,"-",'Sentencias TSJ'!M31/('Sentencias TSJ'!$K31+'Sentencias TSJ'!$L31+'Sentencias TSJ'!$M31))</f>
        <v>0.14285714285714285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0.6</v>
      </c>
      <c r="C32" s="23">
        <f>IF(('Sentencias TSJ'!$B32+'Sentencias TSJ'!$C32+'Sentencias TSJ'!$D32)=0,"-",'Sentencias TSJ'!C32/('Sentencias TSJ'!$B32+'Sentencias TSJ'!$C32+'Sentencias TSJ'!$D32))</f>
        <v>0.13333333333333333</v>
      </c>
      <c r="D32" s="23">
        <f>IF(('Sentencias TSJ'!$B32+'Sentencias TSJ'!$C32+'Sentencias TSJ'!$D32)=0,"-",'Sentencias TSJ'!D32/('Sentencias TSJ'!$B32+'Sentencias TSJ'!$C32+'Sentencias TSJ'!$D32))</f>
        <v>0.26666666666666666</v>
      </c>
      <c r="E32" s="23" t="str">
        <f>IF(('Sentencias TSJ'!$E32+'Sentencias TSJ'!$F32+'Sentencias TSJ'!$G32)=0,"-",'Sentencias TSJ'!E32/('Sentencias TSJ'!$E32+'Sentencias TSJ'!$F32+'Sentencias TSJ'!$G32))</f>
        <v>-</v>
      </c>
      <c r="F32" s="23" t="str">
        <f>IF(('Sentencias TSJ'!$E32+'Sentencias TSJ'!$F32+'Sentencias TSJ'!$G32)=0,"-",'Sentencias TSJ'!F32/('Sentencias TSJ'!$E32+'Sentencias TSJ'!$F32+'Sentencias TSJ'!$G32))</f>
        <v>-</v>
      </c>
      <c r="G32" s="23" t="str">
        <f>IF(('Sentencias TSJ'!$E32+'Sentencias TSJ'!$F32+'Sentencias TSJ'!$G32)=0,"-",'Sentencias TSJ'!G32/('Sentencias TSJ'!$E32+'Sentencias TSJ'!$F32+'Sentencias TSJ'!$G32))</f>
        <v>-</v>
      </c>
      <c r="H32" s="23">
        <f>IF(('Sentencias TSJ'!$H32+'Sentencias TSJ'!$I32+'Sentencias TSJ'!$J32)=0,"-",'Sentencias TSJ'!H32/('Sentencias TSJ'!$H32+'Sentencias TSJ'!$I32+'Sentencias TSJ'!$J32))</f>
        <v>0.83333333333333337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0.16666666666666666</v>
      </c>
      <c r="K32" s="23">
        <f>IF(('Sentencias TSJ'!$K32+'Sentencias TSJ'!$L32+'Sentencias TSJ'!$M32)=0,"-",'Sentencias TSJ'!K32/('Sentencias TSJ'!$K32+'Sentencias TSJ'!$L32+'Sentencias TSJ'!$M32))</f>
        <v>0.66666666666666663</v>
      </c>
      <c r="L32" s="23">
        <f>IF(('Sentencias TSJ'!$K32+'Sentencias TSJ'!$L32+'Sentencias TSJ'!$M32)=0,"-",'Sentencias TSJ'!L32/('Sentencias TSJ'!$K32+'Sentencias TSJ'!$L32+'Sentencias TSJ'!$M32))</f>
        <v>9.5238095238095233E-2</v>
      </c>
      <c r="M32" s="23">
        <f>IF(('Sentencias TSJ'!$K32+'Sentencias TSJ'!$L32+'Sentencias TSJ'!$M32)=0,"-",'Sentencias TSJ'!M32/('Sentencias TSJ'!$K32+'Sentencias TSJ'!$L32+'Sentencias TSJ'!$M32))</f>
        <v>0.23809523809523808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0.90909090909090906</v>
      </c>
      <c r="C33" s="23">
        <f>IF(('Sentencias TSJ'!$B33+'Sentencias TSJ'!$C33+'Sentencias TSJ'!$D33)=0,"-",'Sentencias TSJ'!C33/('Sentencias TSJ'!$B33+'Sentencias TSJ'!$C33+'Sentencias TSJ'!$D33))</f>
        <v>0</v>
      </c>
      <c r="D33" s="23">
        <f>IF(('Sentencias TSJ'!$B33+'Sentencias TSJ'!$C33+'Sentencias TSJ'!$D33)=0,"-",'Sentencias TSJ'!D33/('Sentencias TSJ'!$B33+'Sentencias TSJ'!$C33+'Sentencias TSJ'!$D33))</f>
        <v>9.0909090909090912E-2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>
        <f>IF(('Sentencias TSJ'!$K33+'Sentencias TSJ'!$L33+'Sentencias TSJ'!$M33)=0,"-",'Sentencias TSJ'!K33/('Sentencias TSJ'!$K33+'Sentencias TSJ'!$L33+'Sentencias TSJ'!$M33))</f>
        <v>0.90909090909090906</v>
      </c>
      <c r="L33" s="23">
        <f>IF(('Sentencias TSJ'!$K33+'Sentencias TSJ'!$L33+'Sentencias TSJ'!$M33)=0,"-",'Sentencias TSJ'!L33/('Sentencias TSJ'!$K33+'Sentencias TSJ'!$L33+'Sentencias TSJ'!$M33))</f>
        <v>0</v>
      </c>
      <c r="M33" s="23">
        <f>IF(('Sentencias TSJ'!$K33+'Sentencias TSJ'!$L33+'Sentencias TSJ'!$M33)=0,"-",'Sentencias TSJ'!M33/('Sentencias TSJ'!$K33+'Sentencias TSJ'!$L33+'Sentencias TSJ'!$M33))</f>
        <v>9.0909090909090912E-2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0.8</v>
      </c>
      <c r="C34" s="23">
        <f>IF(('Sentencias TSJ'!$B34+'Sentencias TSJ'!$C34+'Sentencias TSJ'!$D34)=0,"-",'Sentencias TSJ'!C34/('Sentencias TSJ'!$B34+'Sentencias TSJ'!$C34+'Sentencias TSJ'!$D34))</f>
        <v>0.13333333333333333</v>
      </c>
      <c r="D34" s="23">
        <f>IF(('Sentencias TSJ'!$B34+'Sentencias TSJ'!$C34+'Sentencias TSJ'!$D34)=0,"-",'Sentencias TSJ'!D34/('Sentencias TSJ'!$B34+'Sentencias TSJ'!$C34+'Sentencias TSJ'!$D34))</f>
        <v>6.6666666666666666E-2</v>
      </c>
      <c r="E34" s="23" t="str">
        <f>IF(('Sentencias TSJ'!$E34+'Sentencias TSJ'!$F34+'Sentencias TSJ'!$G34)=0,"-",'Sentencias TSJ'!E34/('Sentencias TSJ'!$E34+'Sentencias TSJ'!$F34+'Sentencias TSJ'!$G34))</f>
        <v>-</v>
      </c>
      <c r="F34" s="23" t="str">
        <f>IF(('Sentencias TSJ'!$E34+'Sentencias TSJ'!$F34+'Sentencias TSJ'!$G34)=0,"-",'Sentencias TSJ'!F34/('Sentencias TSJ'!$E34+'Sentencias TSJ'!$F34+'Sentencias TSJ'!$G34))</f>
        <v>-</v>
      </c>
      <c r="G34" s="23" t="str">
        <f>IF(('Sentencias TSJ'!$E34+'Sentencias TSJ'!$F34+'Sentencias TSJ'!$G34)=0,"-",'Sentencias TSJ'!G34/('Sentencias TSJ'!$E34+'Sentencias TSJ'!$F34+'Sentencias TSJ'!$G34))</f>
        <v>-</v>
      </c>
      <c r="H34" s="23" t="str">
        <f>IF(('Sentencias TSJ'!$H34+'Sentencias TSJ'!$I34+'Sentencias TSJ'!$J34)=0,"-",'Sentencias TSJ'!H34/('Sentencias TSJ'!$H34+'Sentencias TSJ'!$I34+'Sentencias TSJ'!$J34))</f>
        <v>-</v>
      </c>
      <c r="I34" s="23" t="str">
        <f>IF(('Sentencias TSJ'!$H34+'Sentencias TSJ'!$I34+'Sentencias TSJ'!$J34)=0,"-",'Sentencias TSJ'!I34/('Sentencias TSJ'!$H34+'Sentencias TSJ'!$I34+'Sentencias TSJ'!$J34))</f>
        <v>-</v>
      </c>
      <c r="J34" s="23" t="str">
        <f>IF(('Sentencias TSJ'!$H34+'Sentencias TSJ'!$I34+'Sentencias TSJ'!$J34)=0,"-",'Sentencias TSJ'!J34/('Sentencias TSJ'!$H34+'Sentencias TSJ'!$I34+'Sentencias TSJ'!$J34))</f>
        <v>-</v>
      </c>
      <c r="K34" s="23">
        <f>IF(('Sentencias TSJ'!$K34+'Sentencias TSJ'!$L34+'Sentencias TSJ'!$M34)=0,"-",'Sentencias TSJ'!K34/('Sentencias TSJ'!$K34+'Sentencias TSJ'!$L34+'Sentencias TSJ'!$M34))</f>
        <v>0.8</v>
      </c>
      <c r="L34" s="23">
        <f>IF(('Sentencias TSJ'!$K34+'Sentencias TSJ'!$L34+'Sentencias TSJ'!$M34)=0,"-",'Sentencias TSJ'!L34/('Sentencias TSJ'!$K34+'Sentencias TSJ'!$L34+'Sentencias TSJ'!$M34))</f>
        <v>0.13333333333333333</v>
      </c>
      <c r="M34" s="23">
        <f>IF(('Sentencias TSJ'!$K34+'Sentencias TSJ'!$L34+'Sentencias TSJ'!$M34)=0,"-",'Sentencias TSJ'!M34/('Sentencias TSJ'!$K34+'Sentencias TSJ'!$L34+'Sentencias TSJ'!$M34))</f>
        <v>6.6666666666666666E-2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0.8</v>
      </c>
      <c r="C35" s="23">
        <f>IF(('Sentencias TSJ'!$B35+'Sentencias TSJ'!$C35+'Sentencias TSJ'!$D35)=0,"-",'Sentencias TSJ'!C35/('Sentencias TSJ'!$B35+'Sentencias TSJ'!$C35+'Sentencias TSJ'!$D35))</f>
        <v>0.04</v>
      </c>
      <c r="D35" s="23">
        <f>IF(('Sentencias TSJ'!$B35+'Sentencias TSJ'!$C35+'Sentencias TSJ'!$D35)=0,"-",'Sentencias TSJ'!D35/('Sentencias TSJ'!$B35+'Sentencias TSJ'!$C35+'Sentencias TSJ'!$D35))</f>
        <v>0.16</v>
      </c>
      <c r="E35" s="23">
        <f>IF(('Sentencias TSJ'!$E35+'Sentencias TSJ'!$F35+'Sentencias TSJ'!$G35)=0,"-",'Sentencias TSJ'!E35/('Sentencias TSJ'!$E35+'Sentencias TSJ'!$F35+'Sentencias TSJ'!$G35))</f>
        <v>1</v>
      </c>
      <c r="F35" s="23">
        <f>IF(('Sentencias TSJ'!$E35+'Sentencias TSJ'!$F35+'Sentencias TSJ'!$G35)=0,"-",'Sentencias TSJ'!F35/('Sentencias TSJ'!$E35+'Sentencias TSJ'!$F35+'Sentencias TSJ'!$G35))</f>
        <v>0</v>
      </c>
      <c r="G35" s="23">
        <f>IF(('Sentencias TSJ'!$E35+'Sentencias TSJ'!$F35+'Sentencias TSJ'!$G35)=0,"-",'Sentencias TSJ'!G35/('Sentencias TSJ'!$E35+'Sentencias TSJ'!$F35+'Sentencias TSJ'!$G35))</f>
        <v>0</v>
      </c>
      <c r="H35" s="23">
        <f>IF(('Sentencias TSJ'!$H35+'Sentencias TSJ'!$I35+'Sentencias TSJ'!$J35)=0,"-",'Sentencias TSJ'!H35/('Sentencias TSJ'!$H35+'Sentencias TSJ'!$I35+'Sentencias TSJ'!$J35))</f>
        <v>1</v>
      </c>
      <c r="I35" s="23">
        <f>IF(('Sentencias TSJ'!$H35+'Sentencias TSJ'!$I35+'Sentencias TSJ'!$J35)=0,"-",'Sentencias TSJ'!I35/('Sentencias TSJ'!$H35+'Sentencias TSJ'!$I35+'Sentencias TSJ'!$J35))</f>
        <v>0</v>
      </c>
      <c r="J35" s="23">
        <f>IF(('Sentencias TSJ'!$H35+'Sentencias TSJ'!$I35+'Sentencias TSJ'!$J35)=0,"-",'Sentencias TSJ'!J35/('Sentencias TSJ'!$H35+'Sentencias TSJ'!$I35+'Sentencias TSJ'!$J35))</f>
        <v>0</v>
      </c>
      <c r="K35" s="23">
        <f>IF(('Sentencias TSJ'!$K35+'Sentencias TSJ'!$L35+'Sentencias TSJ'!$M35)=0,"-",'Sentencias TSJ'!K35/('Sentencias TSJ'!$K35+'Sentencias TSJ'!$L35+'Sentencias TSJ'!$M35))</f>
        <v>0.82758620689655171</v>
      </c>
      <c r="L35" s="23">
        <f>IF(('Sentencias TSJ'!$K35+'Sentencias TSJ'!$L35+'Sentencias TSJ'!$M35)=0,"-",'Sentencias TSJ'!L35/('Sentencias TSJ'!$K35+'Sentencias TSJ'!$L35+'Sentencias TSJ'!$M35))</f>
        <v>3.4482758620689655E-2</v>
      </c>
      <c r="M35" s="23">
        <f>IF(('Sentencias TSJ'!$K35+'Sentencias TSJ'!$L35+'Sentencias TSJ'!$M35)=0,"-",'Sentencias TSJ'!M35/('Sentencias TSJ'!$K35+'Sentencias TSJ'!$L35+'Sentencias TSJ'!$M35))</f>
        <v>0.13793103448275862</v>
      </c>
    </row>
    <row r="36" spans="1:13" ht="15.75" thickBot="1" x14ac:dyDescent="0.3">
      <c r="A36" s="2" t="s">
        <v>8</v>
      </c>
      <c r="B36" s="23">
        <f>IF(('Sentencias TSJ'!$B36+'Sentencias TSJ'!$C36+'Sentencias TSJ'!$D36)=0,"-",'Sentencias TSJ'!B36/('Sentencias TSJ'!$B36+'Sentencias TSJ'!$C36+'Sentencias TSJ'!$D36))</f>
        <v>1</v>
      </c>
      <c r="C36" s="23">
        <f>IF(('Sentencias TSJ'!$B36+'Sentencias TSJ'!$C36+'Sentencias TSJ'!$D36)=0,"-",'Sentencias TSJ'!C36/('Sentencias TSJ'!$B36+'Sentencias TSJ'!$C36+'Sentencias TSJ'!$D36))</f>
        <v>0</v>
      </c>
      <c r="D36" s="23">
        <f>IF(('Sentencias TSJ'!$B36+'Sentencias TSJ'!$C36+'Sentencias TSJ'!$D36)=0,"-",'Sentencias TSJ'!D36/('Sentencias TSJ'!$B36+'Sentencias TSJ'!$C36+'Sentencias TSJ'!$D36))</f>
        <v>0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 t="str">
        <f>IF(('Sentencias TSJ'!$H36+'Sentencias TSJ'!$I36+'Sentencias TSJ'!$J36)=0,"-",'Sentencias TSJ'!H36/('Sentencias TSJ'!$H36+'Sentencias TSJ'!$I36+'Sentencias TSJ'!$J36))</f>
        <v>-</v>
      </c>
      <c r="I36" s="23" t="str">
        <f>IF(('Sentencias TSJ'!$H36+'Sentencias TSJ'!$I36+'Sentencias TSJ'!$J36)=0,"-",'Sentencias TSJ'!I36/('Sentencias TSJ'!$H36+'Sentencias TSJ'!$I36+'Sentencias TSJ'!$J36))</f>
        <v>-</v>
      </c>
      <c r="J36" s="23" t="str">
        <f>IF(('Sentencias TSJ'!$H36+'Sentencias TSJ'!$I36+'Sentencias TSJ'!$J36)=0,"-",'Sentencias TSJ'!J36/('Sentencias TSJ'!$H36+'Sentencias TSJ'!$I36+'Sentencias TSJ'!$J36))</f>
        <v>-</v>
      </c>
      <c r="K36" s="23">
        <f>IF(('Sentencias TSJ'!$K36+'Sentencias TSJ'!$L36+'Sentencias TSJ'!$M36)=0,"-",'Sentencias TSJ'!K36/('Sentencias TSJ'!$K36+'Sentencias TSJ'!$L36+'Sentencias TSJ'!$M36))</f>
        <v>1</v>
      </c>
      <c r="L36" s="23">
        <f>IF(('Sentencias TSJ'!$K36+'Sentencias TSJ'!$L36+'Sentencias TSJ'!$M36)=0,"-",'Sentencias TSJ'!L36/('Sentencias TSJ'!$K36+'Sentencias TSJ'!$L36+'Sentencias TSJ'!$M36))</f>
        <v>0</v>
      </c>
      <c r="M36" s="23">
        <f>IF(('Sentencias TSJ'!$K36+'Sentencias TSJ'!$L36+'Sentencias TSJ'!$M36)=0,"-",'Sentencias TSJ'!M36/('Sentencias TSJ'!$K36+'Sentencias TSJ'!$L36+'Sentencias TSJ'!$M36))</f>
        <v>0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0.66666666666666663</v>
      </c>
      <c r="C37" s="23">
        <f>IF(('Sentencias TSJ'!$B37+'Sentencias TSJ'!$C37+'Sentencias TSJ'!$D37)=0,"-",'Sentencias TSJ'!C37/('Sentencias TSJ'!$B37+'Sentencias TSJ'!$C37+'Sentencias TSJ'!$D37))</f>
        <v>8.3333333333333329E-2</v>
      </c>
      <c r="D37" s="23">
        <f>IF(('Sentencias TSJ'!$B37+'Sentencias TSJ'!$C37+'Sentencias TSJ'!$D37)=0,"-",'Sentencias TSJ'!D37/('Sentencias TSJ'!$B37+'Sentencias TSJ'!$C37+'Sentencias TSJ'!$D37))</f>
        <v>0.25</v>
      </c>
      <c r="E37" s="23" t="str">
        <f>IF(('Sentencias TSJ'!$E37+'Sentencias TSJ'!$F37+'Sentencias TSJ'!$G37)=0,"-",'Sentencias TSJ'!E37/('Sentencias TSJ'!$E37+'Sentencias TSJ'!$F37+'Sentencias TSJ'!$G37))</f>
        <v>-</v>
      </c>
      <c r="F37" s="23" t="str">
        <f>IF(('Sentencias TSJ'!$E37+'Sentencias TSJ'!$F37+'Sentencias TSJ'!$G37)=0,"-",'Sentencias TSJ'!F37/('Sentencias TSJ'!$E37+'Sentencias TSJ'!$F37+'Sentencias TSJ'!$G37))</f>
        <v>-</v>
      </c>
      <c r="G37" s="23" t="str">
        <f>IF(('Sentencias TSJ'!$E37+'Sentencias TSJ'!$F37+'Sentencias TSJ'!$G37)=0,"-",'Sentencias TSJ'!G37/('Sentencias TSJ'!$E37+'Sentencias TSJ'!$F37+'Sentencias TSJ'!$G37))</f>
        <v>-</v>
      </c>
      <c r="H37" s="23" t="str">
        <f>IF(('Sentencias TSJ'!$H37+'Sentencias TSJ'!$I37+'Sentencias TSJ'!$J37)=0,"-",'Sentencias TSJ'!H37/('Sentencias TSJ'!$H37+'Sentencias TSJ'!$I37+'Sentencias TSJ'!$J37))</f>
        <v>-</v>
      </c>
      <c r="I37" s="23" t="str">
        <f>IF(('Sentencias TSJ'!$H37+'Sentencias TSJ'!$I37+'Sentencias TSJ'!$J37)=0,"-",'Sentencias TSJ'!I37/('Sentencias TSJ'!$H37+'Sentencias TSJ'!$I37+'Sentencias TSJ'!$J37))</f>
        <v>-</v>
      </c>
      <c r="J37" s="23" t="str">
        <f>IF(('Sentencias TSJ'!$H37+'Sentencias TSJ'!$I37+'Sentencias TSJ'!$J37)=0,"-",'Sentencias TSJ'!J37/('Sentencias TSJ'!$H37+'Sentencias TSJ'!$I37+'Sentencias TSJ'!$J37))</f>
        <v>-</v>
      </c>
      <c r="K37" s="23">
        <f>IF(('Sentencias TSJ'!$K37+'Sentencias TSJ'!$L37+'Sentencias TSJ'!$M37)=0,"-",'Sentencias TSJ'!K37/('Sentencias TSJ'!$K37+'Sentencias TSJ'!$L37+'Sentencias TSJ'!$M37))</f>
        <v>0.66666666666666663</v>
      </c>
      <c r="L37" s="23">
        <f>IF(('Sentencias TSJ'!$K37+'Sentencias TSJ'!$L37+'Sentencias TSJ'!$M37)=0,"-",'Sentencias TSJ'!L37/('Sentencias TSJ'!$K37+'Sentencias TSJ'!$L37+'Sentencias TSJ'!$M37))</f>
        <v>8.3333333333333329E-2</v>
      </c>
      <c r="M37" s="23">
        <f>IF(('Sentencias TSJ'!$K37+'Sentencias TSJ'!$L37+'Sentencias TSJ'!$M37)=0,"-",'Sentencias TSJ'!M37/('Sentencias TSJ'!$K37+'Sentencias TSJ'!$L37+'Sentencias TSJ'!$M37))</f>
        <v>0.25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0.83333333333333337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0.16666666666666666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>
        <f>IF(('Sentencias TSJ'!$H38+'Sentencias TSJ'!$I38+'Sentencias TSJ'!$J38)=0,"-",'Sentencias TSJ'!H38/('Sentencias TSJ'!$H38+'Sentencias TSJ'!$I38+'Sentencias TSJ'!$J38))</f>
        <v>0.66666666666666663</v>
      </c>
      <c r="I38" s="23">
        <f>IF(('Sentencias TSJ'!$H38+'Sentencias TSJ'!$I38+'Sentencias TSJ'!$J38)=0,"-",'Sentencias TSJ'!I38/('Sentencias TSJ'!$H38+'Sentencias TSJ'!$I38+'Sentencias TSJ'!$J38))</f>
        <v>0.33333333333333331</v>
      </c>
      <c r="J38" s="23">
        <f>IF(('Sentencias TSJ'!$H38+'Sentencias TSJ'!$I38+'Sentencias TSJ'!$J38)=0,"-",'Sentencias TSJ'!J38/('Sentencias TSJ'!$H38+'Sentencias TSJ'!$I38+'Sentencias TSJ'!$J38))</f>
        <v>0</v>
      </c>
      <c r="K38" s="23">
        <f>IF(('Sentencias TSJ'!$K38+'Sentencias TSJ'!$L38+'Sentencias TSJ'!$M38)=0,"-",'Sentencias TSJ'!K38/('Sentencias TSJ'!$K38+'Sentencias TSJ'!$L38+'Sentencias TSJ'!$M38))</f>
        <v>0.8</v>
      </c>
      <c r="L38" s="23">
        <f>IF(('Sentencias TSJ'!$K38+'Sentencias TSJ'!$L38+'Sentencias TSJ'!$M38)=0,"-",'Sentencias TSJ'!L38/('Sentencias TSJ'!$K38+'Sentencias TSJ'!$L38+'Sentencias TSJ'!$M38))</f>
        <v>6.6666666666666666E-2</v>
      </c>
      <c r="M38" s="23">
        <f>IF(('Sentencias TSJ'!$K38+'Sentencias TSJ'!$L38+'Sentencias TSJ'!$M38)=0,"-",'Sentencias TSJ'!M38/('Sentencias TSJ'!$K38+'Sentencias TSJ'!$L38+'Sentencias TSJ'!$M38))</f>
        <v>0.13333333333333333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0.81578947368421051</v>
      </c>
      <c r="C39" s="23">
        <f>IF(('Sentencias TSJ'!$B39+'Sentencias TSJ'!$C39+'Sentencias TSJ'!$D39)=0,"-",'Sentencias TSJ'!C39/('Sentencias TSJ'!$B39+'Sentencias TSJ'!$C39+'Sentencias TSJ'!$D39))</f>
        <v>5.2631578947368418E-2</v>
      </c>
      <c r="D39" s="23">
        <f>IF(('Sentencias TSJ'!$B39+'Sentencias TSJ'!$C39+'Sentencias TSJ'!$D39)=0,"-",'Sentencias TSJ'!D39/('Sentencias TSJ'!$B39+'Sentencias TSJ'!$C39+'Sentencias TSJ'!$D39))</f>
        <v>0.13157894736842105</v>
      </c>
      <c r="E39" s="23">
        <f>IF(('Sentencias TSJ'!$E39+'Sentencias TSJ'!$F39+'Sentencias TSJ'!$G39)=0,"-",'Sentencias TSJ'!E39/('Sentencias TSJ'!$E39+'Sentencias TSJ'!$F39+'Sentencias TSJ'!$G39))</f>
        <v>0.93333333333333335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6.6666666666666666E-2</v>
      </c>
      <c r="H39" s="23">
        <f>IF(('Sentencias TSJ'!$H39+'Sentencias TSJ'!$I39+'Sentencias TSJ'!$J39)=0,"-",'Sentencias TSJ'!H39/('Sentencias TSJ'!$H39+'Sentencias TSJ'!$I39+'Sentencias TSJ'!$J39))</f>
        <v>0.72727272727272729</v>
      </c>
      <c r="I39" s="23">
        <f>IF(('Sentencias TSJ'!$H39+'Sentencias TSJ'!$I39+'Sentencias TSJ'!$J39)=0,"-",'Sentencias TSJ'!I39/('Sentencias TSJ'!$H39+'Sentencias TSJ'!$I39+'Sentencias TSJ'!$J39))</f>
        <v>0</v>
      </c>
      <c r="J39" s="23">
        <f>IF(('Sentencias TSJ'!$H39+'Sentencias TSJ'!$I39+'Sentencias TSJ'!$J39)=0,"-",'Sentencias TSJ'!J39/('Sentencias TSJ'!$H39+'Sentencias TSJ'!$I39+'Sentencias TSJ'!$J39))</f>
        <v>0.27272727272727271</v>
      </c>
      <c r="K39" s="23">
        <f>IF(('Sentencias TSJ'!$K39+'Sentencias TSJ'!$L39+'Sentencias TSJ'!$M39)=0,"-",'Sentencias TSJ'!K39/('Sentencias TSJ'!$K39+'Sentencias TSJ'!$L39+'Sentencias TSJ'!$M39))</f>
        <v>0.82352941176470584</v>
      </c>
      <c r="L39" s="23">
        <f>IF(('Sentencias TSJ'!$K39+'Sentencias TSJ'!$L39+'Sentencias TSJ'!$M39)=0,"-",'Sentencias TSJ'!L39/('Sentencias TSJ'!$K39+'Sentencias TSJ'!$L39+'Sentencias TSJ'!$M39))</f>
        <v>3.9215686274509803E-2</v>
      </c>
      <c r="M39" s="23">
        <f>IF(('Sentencias TSJ'!$K39+'Sentencias TSJ'!$L39+'Sentencias TSJ'!$M39)=0,"-",'Sentencias TSJ'!M39/('Sentencias TSJ'!$K39+'Sentencias TSJ'!$L39+'Sentencias TSJ'!$M39))</f>
        <v>0.13725490196078433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0.74285714285714288</v>
      </c>
      <c r="C40" s="23">
        <f>IF(('Sentencias TSJ'!$B40+'Sentencias TSJ'!$C40+'Sentencias TSJ'!$D40)=0,"-",'Sentencias TSJ'!C40/('Sentencias TSJ'!$B40+'Sentencias TSJ'!$C40+'Sentencias TSJ'!$D40))</f>
        <v>0.14285714285714285</v>
      </c>
      <c r="D40" s="23">
        <f>IF(('Sentencias TSJ'!$B40+'Sentencias TSJ'!$C40+'Sentencias TSJ'!$D40)=0,"-",'Sentencias TSJ'!D40/('Sentencias TSJ'!$B40+'Sentencias TSJ'!$C40+'Sentencias TSJ'!$D40))</f>
        <v>0.11428571428571428</v>
      </c>
      <c r="E40" s="23" t="str">
        <f>IF(('Sentencias TSJ'!$E40+'Sentencias TSJ'!$F40+'Sentencias TSJ'!$G40)=0,"-",'Sentencias TSJ'!E40/('Sentencias TSJ'!$E40+'Sentencias TSJ'!$F40+'Sentencias TSJ'!$G40))</f>
        <v>-</v>
      </c>
      <c r="F40" s="23" t="str">
        <f>IF(('Sentencias TSJ'!$E40+'Sentencias TSJ'!$F40+'Sentencias TSJ'!$G40)=0,"-",'Sentencias TSJ'!F40/('Sentencias TSJ'!$E40+'Sentencias TSJ'!$F40+'Sentencias TSJ'!$G40))</f>
        <v>-</v>
      </c>
      <c r="G40" s="23" t="str">
        <f>IF(('Sentencias TSJ'!$E40+'Sentencias TSJ'!$F40+'Sentencias TSJ'!$G40)=0,"-",'Sentencias TSJ'!G40/('Sentencias TSJ'!$E40+'Sentencias TSJ'!$F40+'Sentencias TSJ'!$G40))</f>
        <v>-</v>
      </c>
      <c r="H40" s="23">
        <f>IF(('Sentencias TSJ'!$H40+'Sentencias TSJ'!$I40+'Sentencias TSJ'!$J40)=0,"-",'Sentencias TSJ'!H40/('Sentencias TSJ'!$H40+'Sentencias TSJ'!$I40+'Sentencias TSJ'!$J40))</f>
        <v>0.5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0.5</v>
      </c>
      <c r="K40" s="23">
        <f>IF(('Sentencias TSJ'!$K40+'Sentencias TSJ'!$L40+'Sentencias TSJ'!$M40)=0,"-",'Sentencias TSJ'!K40/('Sentencias TSJ'!$K40+'Sentencias TSJ'!$L40+'Sentencias TSJ'!$M40))</f>
        <v>0.72972972972972971</v>
      </c>
      <c r="L40" s="23">
        <f>IF(('Sentencias TSJ'!$K40+'Sentencias TSJ'!$L40+'Sentencias TSJ'!$M40)=0,"-",'Sentencias TSJ'!L40/('Sentencias TSJ'!$K40+'Sentencias TSJ'!$L40+'Sentencias TSJ'!$M40))</f>
        <v>0.13513513513513514</v>
      </c>
      <c r="M40" s="23">
        <f>IF(('Sentencias TSJ'!$K40+'Sentencias TSJ'!$L40+'Sentencias TSJ'!$M40)=0,"-",'Sentencias TSJ'!M40/('Sentencias TSJ'!$K40+'Sentencias TSJ'!$L40+'Sentencias TSJ'!$M40))</f>
        <v>0.13513513513513514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1</v>
      </c>
      <c r="C41" s="23">
        <f>IF(('Sentencias TSJ'!$B41+'Sentencias TSJ'!$C41+'Sentencias TSJ'!$D41)=0,"-",'Sentencias TSJ'!C41/('Sentencias TSJ'!$B41+'Sentencias TSJ'!$C41+'Sentencias TSJ'!$D41))</f>
        <v>0</v>
      </c>
      <c r="D41" s="23">
        <f>IF(('Sentencias TSJ'!$B41+'Sentencias TSJ'!$C41+'Sentencias TSJ'!$D41)=0,"-",'Sentencias TSJ'!D41/('Sentencias TSJ'!$B41+'Sentencias TSJ'!$C41+'Sentencias TSJ'!$D41))</f>
        <v>0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>
        <f>IF(('Sentencias TSJ'!$H41+'Sentencias TSJ'!$I41+'Sentencias TSJ'!$J41)=0,"-",'Sentencias TSJ'!H41/('Sentencias TSJ'!$H41+'Sentencias TSJ'!$I41+'Sentencias TSJ'!$J41))</f>
        <v>1</v>
      </c>
      <c r="I41" s="23">
        <f>IF(('Sentencias TSJ'!$H41+'Sentencias TSJ'!$I41+'Sentencias TSJ'!$J41)=0,"-",'Sentencias TSJ'!I41/('Sentencias TSJ'!$H41+'Sentencias TSJ'!$I41+'Sentencias TSJ'!$J41))</f>
        <v>0</v>
      </c>
      <c r="J41" s="23">
        <f>IF(('Sentencias TSJ'!$H41+'Sentencias TSJ'!$I41+'Sentencias TSJ'!$J41)=0,"-",'Sentencias TSJ'!J41/('Sentencias TSJ'!$H41+'Sentencias TSJ'!$I41+'Sentencias TSJ'!$J41))</f>
        <v>0</v>
      </c>
      <c r="K41" s="23">
        <f>IF(('Sentencias TSJ'!$K41+'Sentencias TSJ'!$L41+'Sentencias TSJ'!$M41)=0,"-",'Sentencias TSJ'!K41/('Sentencias TSJ'!$K41+'Sentencias TSJ'!$L41+'Sentencias TSJ'!$M41))</f>
        <v>1</v>
      </c>
      <c r="L41" s="23">
        <f>IF(('Sentencias TSJ'!$K41+'Sentencias TSJ'!$L41+'Sentencias TSJ'!$M41)=0,"-",'Sentencias TSJ'!L41/('Sentencias TSJ'!$K41+'Sentencias TSJ'!$L41+'Sentencias TSJ'!$M41))</f>
        <v>0</v>
      </c>
      <c r="M41" s="23">
        <f>IF(('Sentencias TSJ'!$K41+'Sentencias TSJ'!$L41+'Sentencias TSJ'!$M41)=0,"-",'Sentencias TSJ'!M41/('Sentencias TSJ'!$K41+'Sentencias TSJ'!$L41+'Sentencias TSJ'!$M41))</f>
        <v>0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0.9</v>
      </c>
      <c r="C42" s="23">
        <f>IF(('Sentencias TSJ'!$B42+'Sentencias TSJ'!$C42+'Sentencias TSJ'!$D42)=0,"-",'Sentencias TSJ'!C42/('Sentencias TSJ'!$B42+'Sentencias TSJ'!$C42+'Sentencias TSJ'!$D42))</f>
        <v>0</v>
      </c>
      <c r="D42" s="23">
        <f>IF(('Sentencias TSJ'!$B42+'Sentencias TSJ'!$C42+'Sentencias TSJ'!$D42)=0,"-",'Sentencias TSJ'!D42/('Sentencias TSJ'!$B42+'Sentencias TSJ'!$C42+'Sentencias TSJ'!$D42))</f>
        <v>0.1</v>
      </c>
      <c r="E42" s="23" t="str">
        <f>IF(('Sentencias TSJ'!$E42+'Sentencias TSJ'!$F42+'Sentencias TSJ'!$G42)=0,"-",'Sentencias TSJ'!E42/('Sentencias TSJ'!$E42+'Sentencias TSJ'!$F42+'Sentencias TSJ'!$G42))</f>
        <v>-</v>
      </c>
      <c r="F42" s="23" t="str">
        <f>IF(('Sentencias TSJ'!$E42+'Sentencias TSJ'!$F42+'Sentencias TSJ'!$G42)=0,"-",'Sentencias TSJ'!F42/('Sentencias TSJ'!$E42+'Sentencias TSJ'!$F42+'Sentencias TSJ'!$G42))</f>
        <v>-</v>
      </c>
      <c r="G42" s="23" t="str">
        <f>IF(('Sentencias TSJ'!$E42+'Sentencias TSJ'!$F42+'Sentencias TSJ'!$G42)=0,"-",'Sentencias TSJ'!G42/('Sentencias TSJ'!$E42+'Sentencias TSJ'!$F42+'Sentencias TSJ'!$G42))</f>
        <v>-</v>
      </c>
      <c r="H42" s="23" t="str">
        <f>IF(('Sentencias TSJ'!$H42+'Sentencias TSJ'!$I42+'Sentencias TSJ'!$J42)=0,"-",'Sentencias TSJ'!H42/('Sentencias TSJ'!$H42+'Sentencias TSJ'!$I42+'Sentencias TSJ'!$J42))</f>
        <v>-</v>
      </c>
      <c r="I42" s="23" t="str">
        <f>IF(('Sentencias TSJ'!$H42+'Sentencias TSJ'!$I42+'Sentencias TSJ'!$J42)=0,"-",'Sentencias TSJ'!I42/('Sentencias TSJ'!$H42+'Sentencias TSJ'!$I42+'Sentencias TSJ'!$J42))</f>
        <v>-</v>
      </c>
      <c r="J42" s="23" t="str">
        <f>IF(('Sentencias TSJ'!$H42+'Sentencias TSJ'!$I42+'Sentencias TSJ'!$J42)=0,"-",'Sentencias TSJ'!J42/('Sentencias TSJ'!$H42+'Sentencias TSJ'!$I42+'Sentencias TSJ'!$J42))</f>
        <v>-</v>
      </c>
      <c r="K42" s="23">
        <f>IF(('Sentencias TSJ'!$K42+'Sentencias TSJ'!$L42+'Sentencias TSJ'!$M42)=0,"-",'Sentencias TSJ'!K42/('Sentencias TSJ'!$K42+'Sentencias TSJ'!$L42+'Sentencias TSJ'!$M42))</f>
        <v>0.9</v>
      </c>
      <c r="L42" s="23">
        <f>IF(('Sentencias TSJ'!$K42+'Sentencias TSJ'!$L42+'Sentencias TSJ'!$M42)=0,"-",'Sentencias TSJ'!L42/('Sentencias TSJ'!$K42+'Sentencias TSJ'!$L42+'Sentencias TSJ'!$M42))</f>
        <v>0</v>
      </c>
      <c r="M42" s="23">
        <f>IF(('Sentencias TSJ'!$K42+'Sentencias TSJ'!$L42+'Sentencias TSJ'!$M42)=0,"-",'Sentencias TSJ'!M42/('Sentencias TSJ'!$K42+'Sentencias TSJ'!$L42+'Sentencias TSJ'!$M42))</f>
        <v>0.1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0.82051282051282048</v>
      </c>
      <c r="C43" s="23">
        <f>IF(('Sentencias TSJ'!$B43+'Sentencias TSJ'!$C43+'Sentencias TSJ'!$D43)=0,"-",'Sentencias TSJ'!C43/('Sentencias TSJ'!$B43+'Sentencias TSJ'!$C43+'Sentencias TSJ'!$D43))</f>
        <v>5.128205128205128E-2</v>
      </c>
      <c r="D43" s="23">
        <f>IF(('Sentencias TSJ'!$B43+'Sentencias TSJ'!$C43+'Sentencias TSJ'!$D43)=0,"-",'Sentencias TSJ'!D43/('Sentencias TSJ'!$B43+'Sentencias TSJ'!$C43+'Sentencias TSJ'!$D43))</f>
        <v>0.12820512820512819</v>
      </c>
      <c r="E43" s="23">
        <f>IF(('Sentencias TSJ'!$E43+'Sentencias TSJ'!$F43+'Sentencias TSJ'!$G43)=0,"-",'Sentencias TSJ'!E43/('Sentencias TSJ'!$E43+'Sentencias TSJ'!$F43+'Sentencias TSJ'!$G43))</f>
        <v>0.5</v>
      </c>
      <c r="F43" s="23">
        <f>IF(('Sentencias TSJ'!$E43+'Sentencias TSJ'!$F43+'Sentencias TSJ'!$G43)=0,"-",'Sentencias TSJ'!F43/('Sentencias TSJ'!$E43+'Sentencias TSJ'!$F43+'Sentencias TSJ'!$G43))</f>
        <v>0.5</v>
      </c>
      <c r="G43" s="23">
        <f>IF(('Sentencias TSJ'!$E43+'Sentencias TSJ'!$F43+'Sentencias TSJ'!$G43)=0,"-",'Sentencias TSJ'!G43/('Sentencias TSJ'!$E43+'Sentencias TSJ'!$F43+'Sentencias TSJ'!$G43))</f>
        <v>0</v>
      </c>
      <c r="H43" s="23">
        <f>IF(('Sentencias TSJ'!$H43+'Sentencias TSJ'!$I43+'Sentencias TSJ'!$J43)=0,"-",'Sentencias TSJ'!H43/('Sentencias TSJ'!$H43+'Sentencias TSJ'!$I43+'Sentencias TSJ'!$J43))</f>
        <v>0.5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0.5</v>
      </c>
      <c r="K43" s="23">
        <f>IF(('Sentencias TSJ'!$K43+'Sentencias TSJ'!$L43+'Sentencias TSJ'!$M43)=0,"-",'Sentencias TSJ'!K43/('Sentencias TSJ'!$K43+'Sentencias TSJ'!$L43+'Sentencias TSJ'!$M43))</f>
        <v>0.79069767441860461</v>
      </c>
      <c r="L43" s="23">
        <f>IF(('Sentencias TSJ'!$K43+'Sentencias TSJ'!$L43+'Sentencias TSJ'!$M43)=0,"-",'Sentencias TSJ'!L43/('Sentencias TSJ'!$K43+'Sentencias TSJ'!$L43+'Sentencias TSJ'!$M43))</f>
        <v>6.9767441860465115E-2</v>
      </c>
      <c r="M43" s="23">
        <f>IF(('Sentencias TSJ'!$K43+'Sentencias TSJ'!$L43+'Sentencias TSJ'!$M43)=0,"-",'Sentencias TSJ'!M43/('Sentencias TSJ'!$K43+'Sentencias TSJ'!$L43+'Sentencias TSJ'!$M43))</f>
        <v>0.13953488372093023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0.8571428571428571</v>
      </c>
      <c r="C44" s="23">
        <f>IF(('Sentencias TSJ'!$B44+'Sentencias TSJ'!$C44+'Sentencias TSJ'!$D44)=0,"-",'Sentencias TSJ'!C44/('Sentencias TSJ'!$B44+'Sentencias TSJ'!$C44+'Sentencias TSJ'!$D44))</f>
        <v>0.14285714285714285</v>
      </c>
      <c r="D44" s="23">
        <f>IF(('Sentencias TSJ'!$B44+'Sentencias TSJ'!$C44+'Sentencias TSJ'!$D44)=0,"-",'Sentencias TSJ'!D44/('Sentencias TSJ'!$B44+'Sentencias TSJ'!$C44+'Sentencias TSJ'!$D44))</f>
        <v>0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>
        <f>IF(('Sentencias TSJ'!$H44+'Sentencias TSJ'!$I44+'Sentencias TSJ'!$J44)=0,"-",'Sentencias TSJ'!H44/('Sentencias TSJ'!$H44+'Sentencias TSJ'!$I44+'Sentencias TSJ'!$J44))</f>
        <v>1</v>
      </c>
      <c r="I44" s="23">
        <f>IF(('Sentencias TSJ'!$H44+'Sentencias TSJ'!$I44+'Sentencias TSJ'!$J44)=0,"-",'Sentencias TSJ'!I44/('Sentencias TSJ'!$H44+'Sentencias TSJ'!$I44+'Sentencias TSJ'!$J44))</f>
        <v>0</v>
      </c>
      <c r="J44" s="23">
        <f>IF(('Sentencias TSJ'!$H44+'Sentencias TSJ'!$I44+'Sentencias TSJ'!$J44)=0,"-",'Sentencias TSJ'!J44/('Sentencias TSJ'!$H44+'Sentencias TSJ'!$I44+'Sentencias TSJ'!$J44))</f>
        <v>0</v>
      </c>
      <c r="K44" s="23">
        <f>IF(('Sentencias TSJ'!$K44+'Sentencias TSJ'!$L44+'Sentencias TSJ'!$M44)=0,"-",'Sentencias TSJ'!K44/('Sentencias TSJ'!$K44+'Sentencias TSJ'!$L44+'Sentencias TSJ'!$M44))</f>
        <v>0.875</v>
      </c>
      <c r="L44" s="23">
        <f>IF(('Sentencias TSJ'!$K44+'Sentencias TSJ'!$L44+'Sentencias TSJ'!$M44)=0,"-",'Sentencias TSJ'!L44/('Sentencias TSJ'!$K44+'Sentencias TSJ'!$L44+'Sentencias TSJ'!$M44))</f>
        <v>0.125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>
        <f>IF(('Sentencias TSJ'!$B45+'Sentencias TSJ'!$C45+'Sentencias TSJ'!$D45)=0,"-",'Sentencias TSJ'!B45/('Sentencias TSJ'!$B45+'Sentencias TSJ'!$C45+'Sentencias TSJ'!$D45))</f>
        <v>1</v>
      </c>
      <c r="C45" s="23">
        <f>IF(('Sentencias TSJ'!$B45+'Sentencias TSJ'!$C45+'Sentencias TSJ'!$D45)=0,"-",'Sentencias TSJ'!C45/('Sentencias TSJ'!$B45+'Sentencias TSJ'!$C45+'Sentencias TSJ'!$D45))</f>
        <v>0</v>
      </c>
      <c r="D45" s="23">
        <f>IF(('Sentencias TSJ'!$B45+'Sentencias TSJ'!$C45+'Sentencias TSJ'!$D45)=0,"-",'Sentencias TSJ'!D45/('Sentencias TSJ'!$B45+'Sentencias TSJ'!$C45+'Sentencias TSJ'!$D45))</f>
        <v>0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>
        <f>IF(('Sentencias TSJ'!$H45+'Sentencias TSJ'!$I45+'Sentencias TSJ'!$J45)=0,"-",'Sentencias TSJ'!H45/('Sentencias TSJ'!$H45+'Sentencias TSJ'!$I45+'Sentencias TSJ'!$J45))</f>
        <v>1</v>
      </c>
      <c r="I45" s="23">
        <f>IF(('Sentencias TSJ'!$H45+'Sentencias TSJ'!$I45+'Sentencias TSJ'!$J45)=0,"-",'Sentencias TSJ'!I45/('Sentencias TSJ'!$H45+'Sentencias TSJ'!$I45+'Sentencias TSJ'!$J45))</f>
        <v>0</v>
      </c>
      <c r="J45" s="23">
        <f>IF(('Sentencias TSJ'!$H45+'Sentencias TSJ'!$I45+'Sentencias TSJ'!$J45)=0,"-",'Sentencias TSJ'!J45/('Sentencias TSJ'!$H45+'Sentencias TSJ'!$I45+'Sentencias TSJ'!$J45))</f>
        <v>0</v>
      </c>
      <c r="K45" s="23">
        <f>IF(('Sentencias TSJ'!$K45+'Sentencias TSJ'!$L45+'Sentencias TSJ'!$M45)=0,"-",'Sentencias TSJ'!K45/('Sentencias TSJ'!$K45+'Sentencias TSJ'!$L45+'Sentencias TSJ'!$M45))</f>
        <v>1</v>
      </c>
      <c r="L45" s="23">
        <f>IF(('Sentencias TSJ'!$K45+'Sentencias TSJ'!$L45+'Sentencias TSJ'!$M45)=0,"-",'Sentencias TSJ'!L45/('Sentencias TSJ'!$K45+'Sentencias TSJ'!$L45+'Sentencias TSJ'!$M45))</f>
        <v>0</v>
      </c>
      <c r="M45" s="23">
        <f>IF(('Sentencias TSJ'!$K45+'Sentencias TSJ'!$L45+'Sentencias TSJ'!$M45)=0,"-",'Sentencias TSJ'!M45/('Sentencias TSJ'!$K45+'Sentencias TSJ'!$L45+'Sentencias TSJ'!$M45))</f>
        <v>0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0.84615384615384615</v>
      </c>
      <c r="C46" s="23">
        <f>IF(('Sentencias TSJ'!$B46+'Sentencias TSJ'!$C46+'Sentencias TSJ'!$D46)=0,"-",'Sentencias TSJ'!C46/('Sentencias TSJ'!$B46+'Sentencias TSJ'!$C46+'Sentencias TSJ'!$D46))</f>
        <v>7.6923076923076927E-2</v>
      </c>
      <c r="D46" s="23">
        <f>IF(('Sentencias TSJ'!$B46+'Sentencias TSJ'!$C46+'Sentencias TSJ'!$D46)=0,"-",'Sentencias TSJ'!D46/('Sentencias TSJ'!$B46+'Sentencias TSJ'!$C46+'Sentencias TSJ'!$D46))</f>
        <v>7.6923076923076927E-2</v>
      </c>
      <c r="E46" s="23">
        <f>IF(('Sentencias TSJ'!$E46+'Sentencias TSJ'!$F46+'Sentencias TSJ'!$G46)=0,"-",'Sentencias TSJ'!E46/('Sentencias TSJ'!$E46+'Sentencias TSJ'!$F46+'Sentencias TSJ'!$G46))</f>
        <v>1</v>
      </c>
      <c r="F46" s="23">
        <f>IF(('Sentencias TSJ'!$E46+'Sentencias TSJ'!$F46+'Sentencias TSJ'!$G46)=0,"-",'Sentencias TSJ'!F46/('Sentencias TSJ'!$E46+'Sentencias TSJ'!$F46+'Sentencias TSJ'!$G46))</f>
        <v>0</v>
      </c>
      <c r="G46" s="23">
        <f>IF(('Sentencias TSJ'!$E46+'Sentencias TSJ'!$F46+'Sentencias TSJ'!$G46)=0,"-",'Sentencias TSJ'!G46/('Sentencias TSJ'!$E46+'Sentencias TSJ'!$F46+'Sentencias TSJ'!$G46))</f>
        <v>0</v>
      </c>
      <c r="H46" s="23">
        <f>IF(('Sentencias TSJ'!$H46+'Sentencias TSJ'!$I46+'Sentencias TSJ'!$J46)=0,"-",'Sentencias TSJ'!H46/('Sentencias TSJ'!$H46+'Sentencias TSJ'!$I46+'Sentencias TSJ'!$J46))</f>
        <v>1</v>
      </c>
      <c r="I46" s="23">
        <f>IF(('Sentencias TSJ'!$H46+'Sentencias TSJ'!$I46+'Sentencias TSJ'!$J46)=0,"-",'Sentencias TSJ'!I46/('Sentencias TSJ'!$H46+'Sentencias TSJ'!$I46+'Sentencias TSJ'!$J46))</f>
        <v>0</v>
      </c>
      <c r="J46" s="23">
        <f>IF(('Sentencias TSJ'!$H46+'Sentencias TSJ'!$I46+'Sentencias TSJ'!$J46)=0,"-",'Sentencias TSJ'!J46/('Sentencias TSJ'!$H46+'Sentencias TSJ'!$I46+'Sentencias TSJ'!$J46))</f>
        <v>0</v>
      </c>
      <c r="K46" s="23">
        <f>IF(('Sentencias TSJ'!$K46+'Sentencias TSJ'!$L46+'Sentencias TSJ'!$M46)=0,"-",'Sentencias TSJ'!K46/('Sentencias TSJ'!$K46+'Sentencias TSJ'!$L46+'Sentencias TSJ'!$M46))</f>
        <v>0.88235294117647056</v>
      </c>
      <c r="L46" s="23">
        <f>IF(('Sentencias TSJ'!$K46+'Sentencias TSJ'!$L46+'Sentencias TSJ'!$M46)=0,"-",'Sentencias TSJ'!L46/('Sentencias TSJ'!$K46+'Sentencias TSJ'!$L46+'Sentencias TSJ'!$M46))</f>
        <v>5.8823529411764705E-2</v>
      </c>
      <c r="M46" s="23">
        <f>IF(('Sentencias TSJ'!$K46+'Sentencias TSJ'!$L46+'Sentencias TSJ'!$M46)=0,"-",'Sentencias TSJ'!M46/('Sentencias TSJ'!$K46+'Sentencias TSJ'!$L46+'Sentencias TSJ'!$M46))</f>
        <v>5.8823529411764705E-2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0.80409356725146197</v>
      </c>
      <c r="C48" s="7">
        <f>IF(('Sentencias TSJ'!$B48+'Sentencias TSJ'!$C48+'Sentencias TSJ'!$D48)=0,"-",'Sentencias TSJ'!C48/('Sentencias TSJ'!$B48+'Sentencias TSJ'!$C48+'Sentencias TSJ'!$D48))</f>
        <v>6.725146198830409E-2</v>
      </c>
      <c r="D48" s="7">
        <f>IF(('Sentencias TSJ'!$B48+'Sentencias TSJ'!$C48+'Sentencias TSJ'!$D48)=0,"-",'Sentencias TSJ'!D48/('Sentencias TSJ'!$B48+'Sentencias TSJ'!$C48+'Sentencias TSJ'!$D48))</f>
        <v>0.12865497076023391</v>
      </c>
      <c r="E48" s="7">
        <f>IF(('Sentencias TSJ'!$E48+'Sentencias TSJ'!$F48+'Sentencias TSJ'!$G48)=0,"-",'Sentencias TSJ'!E48/('Sentencias TSJ'!$E48+'Sentencias TSJ'!$F48+'Sentencias TSJ'!$G48))</f>
        <v>0.79166666666666663</v>
      </c>
      <c r="F48" s="7">
        <f>IF(('Sentencias TSJ'!$E48+'Sentencias TSJ'!$F48+'Sentencias TSJ'!$G48)=0,"-",'Sentencias TSJ'!F48/('Sentencias TSJ'!$E48+'Sentencias TSJ'!$F48+'Sentencias TSJ'!$G48))</f>
        <v>0.125</v>
      </c>
      <c r="G48" s="7">
        <f>IF(('Sentencias TSJ'!$E48+'Sentencias TSJ'!$F48+'Sentencias TSJ'!$G48)=0,"-",'Sentencias TSJ'!G48/('Sentencias TSJ'!$E48+'Sentencias TSJ'!$F48+'Sentencias TSJ'!$G48))</f>
        <v>8.3333333333333329E-2</v>
      </c>
      <c r="H48" s="7">
        <f>IF(('Sentencias TSJ'!$H48+'Sentencias TSJ'!$I48+'Sentencias TSJ'!$J48)=0,"-",'Sentencias TSJ'!H48/('Sentencias TSJ'!$H48+'Sentencias TSJ'!$I48+'Sentencias TSJ'!$J48))</f>
        <v>0.78787878787878785</v>
      </c>
      <c r="I48" s="7">
        <f>IF(('Sentencias TSJ'!$H48+'Sentencias TSJ'!$I48+'Sentencias TSJ'!$J48)=0,"-",'Sentencias TSJ'!I48/('Sentencias TSJ'!$H48+'Sentencias TSJ'!$I48+'Sentencias TSJ'!$J48))</f>
        <v>3.0303030303030304E-2</v>
      </c>
      <c r="J48" s="7">
        <f>IF(('Sentencias TSJ'!$H48+'Sentencias TSJ'!$I48+'Sentencias TSJ'!$J48)=0,"-",'Sentencias TSJ'!J48/('Sentencias TSJ'!$H48+'Sentencias TSJ'!$I48+'Sentencias TSJ'!$J48))</f>
        <v>0.18181818181818182</v>
      </c>
      <c r="K48" s="7">
        <f>IF(('Sentencias TSJ'!$K48+'Sentencias TSJ'!$L48+'Sentencias TSJ'!$M48)=0,"-",'Sentencias TSJ'!K48/('Sentencias TSJ'!$K48+'Sentencias TSJ'!$L48+'Sentencias TSJ'!$M48))</f>
        <v>0.80200501253132828</v>
      </c>
      <c r="L48" s="7">
        <f>IF(('Sentencias TSJ'!$K48+'Sentencias TSJ'!$L48+'Sentencias TSJ'!$M48)=0,"-",'Sentencias TSJ'!L48/('Sentencias TSJ'!$K48+'Sentencias TSJ'!$L48+'Sentencias TSJ'!$M48))</f>
        <v>6.7669172932330823E-2</v>
      </c>
      <c r="M48" s="7">
        <f>IF(('Sentencias TSJ'!$K48+'Sentencias TSJ'!$L48+'Sentencias TSJ'!$M48)=0,"-",'Sentencias TSJ'!M48/('Sentencias TSJ'!$K48+'Sentencias TSJ'!$L48+'Sentencias TSJ'!$M48))</f>
        <v>0.13032581453634084</v>
      </c>
    </row>
    <row r="51" spans="1:13" x14ac:dyDescent="0.25">
      <c r="A51" s="33" t="s">
        <v>2</v>
      </c>
      <c r="B51" s="30" t="s">
        <v>33</v>
      </c>
      <c r="C51" s="31"/>
      <c r="D51" s="31"/>
      <c r="E51" s="32"/>
      <c r="F51" s="32"/>
      <c r="G51" s="32"/>
      <c r="H51" s="32"/>
      <c r="I51" s="32"/>
      <c r="J51" s="32"/>
      <c r="K51" s="32"/>
      <c r="L51" s="32"/>
      <c r="M51" s="32"/>
    </row>
    <row r="52" spans="1:13" ht="24.75" customHeight="1" x14ac:dyDescent="0.25">
      <c r="A52" s="32"/>
      <c r="B52" s="33" t="s">
        <v>30</v>
      </c>
      <c r="C52" s="34"/>
      <c r="D52" s="34"/>
      <c r="E52" s="33" t="s">
        <v>31</v>
      </c>
      <c r="F52" s="34"/>
      <c r="G52" s="34"/>
      <c r="H52" s="33" t="s">
        <v>32</v>
      </c>
      <c r="I52" s="34"/>
      <c r="J52" s="34"/>
      <c r="K52" s="33" t="s">
        <v>2</v>
      </c>
      <c r="L52" s="34"/>
      <c r="M52" s="34"/>
    </row>
    <row r="53" spans="1:13" ht="51" x14ac:dyDescent="0.25">
      <c r="A53" s="32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0.8571428571428571</v>
      </c>
      <c r="C54" s="23">
        <f>IF(('Sentencias TSJ'!$B54+'Sentencias TSJ'!$C54+'Sentencias TSJ'!$D54)=0,"-",'Sentencias TSJ'!C54/('Sentencias TSJ'!$B54+'Sentencias TSJ'!$C54+'Sentencias TSJ'!$D54))</f>
        <v>6.4205457463884424E-2</v>
      </c>
      <c r="D54" s="23">
        <f>IF(('Sentencias TSJ'!$B54+'Sentencias TSJ'!$C54+'Sentencias TSJ'!$D54)=0,"-",'Sentencias TSJ'!D54/('Sentencias TSJ'!$B54+'Sentencias TSJ'!$C54+'Sentencias TSJ'!$D54))</f>
        <v>7.8651685393258425E-2</v>
      </c>
      <c r="E54" s="23">
        <f>+'Sentencias TSJ'!E54/('Sentencias TSJ'!E54+'Sentencias TSJ'!F54+'Sentencias TSJ'!G54)</f>
        <v>0.71111111111111114</v>
      </c>
      <c r="F54" s="23">
        <f>+'Sentencias TSJ'!F54/('Sentencias TSJ'!E54+'Sentencias TSJ'!F54+'Sentencias TSJ'!G54)</f>
        <v>0.1111111111111111</v>
      </c>
      <c r="G54" s="23">
        <f>+'Sentencias TSJ'!G54/('Sentencias TSJ'!E54+'Sentencias TSJ'!F54+'Sentencias TSJ'!G54)</f>
        <v>0.17777777777777778</v>
      </c>
      <c r="H54" s="23">
        <f>IF(('Sentencias TSJ'!$H54+'Sentencias TSJ'!$I54+'Sentencias TSJ'!$J54)=0,"-",'Sentencias TSJ'!H54/('Sentencias TSJ'!$H54+'Sentencias TSJ'!$I54+'Sentencias TSJ'!$J54))</f>
        <v>0.87341772151898733</v>
      </c>
      <c r="I54" s="23">
        <f>IF(('Sentencias TSJ'!$H54+'Sentencias TSJ'!$I54+'Sentencias TSJ'!$J54)=0,"-",'Sentencias TSJ'!I54/('Sentencias TSJ'!$H54+'Sentencias TSJ'!$I54+'Sentencias TSJ'!$J54))</f>
        <v>5.0632911392405063E-2</v>
      </c>
      <c r="J54" s="23">
        <f>IF(('Sentencias TSJ'!$H54+'Sentencias TSJ'!$I54+'Sentencias TSJ'!$J54)=0,"-",'Sentencias TSJ'!J54/('Sentencias TSJ'!$H54+'Sentencias TSJ'!$I54+'Sentencias TSJ'!$J54))</f>
        <v>7.5949367088607597E-2</v>
      </c>
      <c r="K54" s="23">
        <f>IF(('Sentencias TSJ'!$K54+'Sentencias TSJ'!$L54+'Sentencias TSJ'!$M54)=0,"-",'Sentencias TSJ'!K54/('Sentencias TSJ'!$K54+'Sentencias TSJ'!$L54+'Sentencias TSJ'!$M54))</f>
        <v>0.85006693440428382</v>
      </c>
      <c r="L54" s="23">
        <f>IF(('Sentencias TSJ'!$K54+'Sentencias TSJ'!$L54+'Sentencias TSJ'!$M54)=0,"-",'Sentencias TSJ'!L54/('Sentencias TSJ'!$K54+'Sentencias TSJ'!$L54+'Sentencias TSJ'!$M54))</f>
        <v>6.5595716198125834E-2</v>
      </c>
      <c r="M54" s="23">
        <f>IF(('Sentencias TSJ'!$K54+'Sentencias TSJ'!$L54+'Sentencias TSJ'!$M54)=0,"-",'Sentencias TSJ'!M54/('Sentencias TSJ'!$K54+'Sentencias TSJ'!$L54+'Sentencias TSJ'!$M54))</f>
        <v>8.4337349397590355E-2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0.79411764705882348</v>
      </c>
      <c r="C55" s="23">
        <f>IF(('Sentencias TSJ'!$B55+'Sentencias TSJ'!$C55+'Sentencias TSJ'!$D55)=0,"-",'Sentencias TSJ'!C55/('Sentencias TSJ'!$B55+'Sentencias TSJ'!$C55+'Sentencias TSJ'!$D55))</f>
        <v>0.14705882352941177</v>
      </c>
      <c r="D55" s="23">
        <f>IF(('Sentencias TSJ'!$B55+'Sentencias TSJ'!$C55+'Sentencias TSJ'!$D55)=0,"-",'Sentencias TSJ'!D55/('Sentencias TSJ'!$B55+'Sentencias TSJ'!$C55+'Sentencias TSJ'!$D55))</f>
        <v>5.8823529411764705E-2</v>
      </c>
      <c r="E55" s="23">
        <f>+'Sentencias TSJ'!E55/('Sentencias TSJ'!E55+'Sentencias TSJ'!F55+'Sentencias TSJ'!G55)</f>
        <v>0.5</v>
      </c>
      <c r="F55" s="23">
        <f>+'Sentencias TSJ'!F55/('Sentencias TSJ'!E55+'Sentencias TSJ'!F55+'Sentencias TSJ'!G55)</f>
        <v>0.5</v>
      </c>
      <c r="G55" s="23">
        <f>+'Sentencias TSJ'!G55/('Sentencias TSJ'!E55+'Sentencias TSJ'!F55+'Sentencias TSJ'!G55)</f>
        <v>0</v>
      </c>
      <c r="H55" s="23">
        <f>IF(('Sentencias TSJ'!$H55+'Sentencias TSJ'!$I55+'Sentencias TSJ'!$J55)=0,"-",'Sentencias TSJ'!H55/('Sentencias TSJ'!$H55+'Sentencias TSJ'!$I55+'Sentencias TSJ'!$J55))</f>
        <v>0.84782608695652173</v>
      </c>
      <c r="I55" s="23">
        <f>IF(('Sentencias TSJ'!$H55+'Sentencias TSJ'!$I55+'Sentencias TSJ'!$J55)=0,"-",'Sentencias TSJ'!I55/('Sentencias TSJ'!$H55+'Sentencias TSJ'!$I55+'Sentencias TSJ'!$J55))</f>
        <v>4.3478260869565216E-2</v>
      </c>
      <c r="J55" s="23">
        <f>IF(('Sentencias TSJ'!$H55+'Sentencias TSJ'!$I55+'Sentencias TSJ'!$J55)=0,"-",'Sentencias TSJ'!J55/('Sentencias TSJ'!$H55+'Sentencias TSJ'!$I55+'Sentencias TSJ'!$J55))</f>
        <v>0.10869565217391304</v>
      </c>
      <c r="K55" s="23">
        <f>IF(('Sentencias TSJ'!$K55+'Sentencias TSJ'!$L55+'Sentencias TSJ'!$M55)=0,"-",'Sentencias TSJ'!K55/('Sentencias TSJ'!$K55+'Sentencias TSJ'!$L55+'Sentencias TSJ'!$M55))</f>
        <v>0.80666666666666664</v>
      </c>
      <c r="L55" s="23">
        <f>IF(('Sentencias TSJ'!$K55+'Sentencias TSJ'!$L55+'Sentencias TSJ'!$M55)=0,"-",'Sentencias TSJ'!L55/('Sentencias TSJ'!$K55+'Sentencias TSJ'!$L55+'Sentencias TSJ'!$M55))</f>
        <v>0.12</v>
      </c>
      <c r="M55" s="23">
        <f>IF(('Sentencias TSJ'!$K55+'Sentencias TSJ'!$L55+'Sentencias TSJ'!$M55)=0,"-",'Sentencias TSJ'!M55/('Sentencias TSJ'!$K55+'Sentencias TSJ'!$L55+'Sentencias TSJ'!$M55))</f>
        <v>7.3333333333333334E-2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0.74603174603174605</v>
      </c>
      <c r="C56" s="23">
        <f>IF(('Sentencias TSJ'!$B56+'Sentencias TSJ'!$C56+'Sentencias TSJ'!$D56)=0,"-",'Sentencias TSJ'!C56/('Sentencias TSJ'!$B56+'Sentencias TSJ'!$C56+'Sentencias TSJ'!$D56))</f>
        <v>0.15873015873015872</v>
      </c>
      <c r="D56" s="23">
        <f>IF(('Sentencias TSJ'!$B56+'Sentencias TSJ'!$C56+'Sentencias TSJ'!$D56)=0,"-",'Sentencias TSJ'!D56/('Sentencias TSJ'!$B56+'Sentencias TSJ'!$C56+'Sentencias TSJ'!$D56))</f>
        <v>9.5238095238095233E-2</v>
      </c>
      <c r="E56" s="23" t="e">
        <f>+'Sentencias TSJ'!E56/('Sentencias TSJ'!E56+'Sentencias TSJ'!F56+'Sentencias TSJ'!G56)</f>
        <v>#DIV/0!</v>
      </c>
      <c r="F56" s="23" t="e">
        <f>+'Sentencias TSJ'!F56/('Sentencias TSJ'!E56+'Sentencias TSJ'!F56+'Sentencias TSJ'!G56)</f>
        <v>#DIV/0!</v>
      </c>
      <c r="G56" s="23" t="e">
        <f>+'Sentencias TSJ'!G56/('Sentencias TSJ'!E56+'Sentencias TSJ'!F56+'Sentencias TSJ'!G56)</f>
        <v>#DIV/0!</v>
      </c>
      <c r="H56" s="23">
        <f>IF(('Sentencias TSJ'!$H56+'Sentencias TSJ'!$I56+'Sentencias TSJ'!$J56)=0,"-",'Sentencias TSJ'!H56/('Sentencias TSJ'!$H56+'Sentencias TSJ'!$I56+'Sentencias TSJ'!$J56))</f>
        <v>0.77777777777777779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0.22222222222222221</v>
      </c>
      <c r="K56" s="23">
        <f>IF(('Sentencias TSJ'!$K56+'Sentencias TSJ'!$L56+'Sentencias TSJ'!$M56)=0,"-",'Sentencias TSJ'!K56/('Sentencias TSJ'!$K56+'Sentencias TSJ'!$L56+'Sentencias TSJ'!$M56))</f>
        <v>0.75</v>
      </c>
      <c r="L56" s="23">
        <f>IF(('Sentencias TSJ'!$K56+'Sentencias TSJ'!$L56+'Sentencias TSJ'!$M56)=0,"-",'Sentencias TSJ'!L56/('Sentencias TSJ'!$K56+'Sentencias TSJ'!$L56+'Sentencias TSJ'!$M56))</f>
        <v>0.1388888888888889</v>
      </c>
      <c r="M56" s="23">
        <f>IF(('Sentencias TSJ'!$K56+'Sentencias TSJ'!$L56+'Sentencias TSJ'!$M56)=0,"-",'Sentencias TSJ'!M56/('Sentencias TSJ'!$K56+'Sentencias TSJ'!$L56+'Sentencias TSJ'!$M56))</f>
        <v>0.1111111111111111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0.87283236994219648</v>
      </c>
      <c r="C57" s="23">
        <f>IF(('Sentencias TSJ'!$B57+'Sentencias TSJ'!$C57+'Sentencias TSJ'!$D57)=0,"-",'Sentencias TSJ'!C57/('Sentencias TSJ'!$B57+'Sentencias TSJ'!$C57+'Sentencias TSJ'!$D57))</f>
        <v>8.6705202312138727E-2</v>
      </c>
      <c r="D57" s="23">
        <f>IF(('Sentencias TSJ'!$B57+'Sentencias TSJ'!$C57+'Sentencias TSJ'!$D57)=0,"-",'Sentencias TSJ'!D57/('Sentencias TSJ'!$B57+'Sentencias TSJ'!$C57+'Sentencias TSJ'!$D57))</f>
        <v>4.046242774566474E-2</v>
      </c>
      <c r="E57" s="23">
        <f>+'Sentencias TSJ'!E57/('Sentencias TSJ'!E57+'Sentencias TSJ'!F57+'Sentencias TSJ'!G57)</f>
        <v>1</v>
      </c>
      <c r="F57" s="23">
        <f>+'Sentencias TSJ'!F57/('Sentencias TSJ'!E57+'Sentencias TSJ'!F57+'Sentencias TSJ'!G57)</f>
        <v>0</v>
      </c>
      <c r="G57" s="23">
        <f>+'Sentencias TSJ'!G57/('Sentencias TSJ'!E57+'Sentencias TSJ'!F57+'Sentencias TSJ'!G57)</f>
        <v>0</v>
      </c>
      <c r="H57" s="23">
        <f>IF(('Sentencias TSJ'!$H57+'Sentencias TSJ'!$I57+'Sentencias TSJ'!$J57)=0,"-",'Sentencias TSJ'!H57/('Sentencias TSJ'!$H57+'Sentencias TSJ'!$I57+'Sentencias TSJ'!$J57))</f>
        <v>0.875</v>
      </c>
      <c r="I57" s="23">
        <f>IF(('Sentencias TSJ'!$H57+'Sentencias TSJ'!$I57+'Sentencias TSJ'!$J57)=0,"-",'Sentencias TSJ'!I57/('Sentencias TSJ'!$H57+'Sentencias TSJ'!$I57+'Sentencias TSJ'!$J57))</f>
        <v>0.125</v>
      </c>
      <c r="J57" s="23">
        <f>IF(('Sentencias TSJ'!$H57+'Sentencias TSJ'!$I57+'Sentencias TSJ'!$J57)=0,"-",'Sentencias TSJ'!J57/('Sentencias TSJ'!$H57+'Sentencias TSJ'!$I57+'Sentencias TSJ'!$J57))</f>
        <v>0</v>
      </c>
      <c r="K57" s="23">
        <f>IF(('Sentencias TSJ'!$K57+'Sentencias TSJ'!$L57+'Sentencias TSJ'!$M57)=0,"-",'Sentencias TSJ'!K57/('Sentencias TSJ'!$K57+'Sentencias TSJ'!$L57+'Sentencias TSJ'!$M57))</f>
        <v>0.88144329896907214</v>
      </c>
      <c r="L57" s="23">
        <f>IF(('Sentencias TSJ'!$K57+'Sentencias TSJ'!$L57+'Sentencias TSJ'!$M57)=0,"-",'Sentencias TSJ'!L57/('Sentencias TSJ'!$K57+'Sentencias TSJ'!$L57+'Sentencias TSJ'!$M57))</f>
        <v>8.247422680412371E-2</v>
      </c>
      <c r="M57" s="23">
        <f>IF(('Sentencias TSJ'!$K57+'Sentencias TSJ'!$L57+'Sentencias TSJ'!$M57)=0,"-",'Sentencias TSJ'!M57/('Sentencias TSJ'!$K57+'Sentencias TSJ'!$L57+'Sentencias TSJ'!$M57))</f>
        <v>3.608247422680412E-2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0.87591240875912413</v>
      </c>
      <c r="C58" s="23">
        <f>IF(('Sentencias TSJ'!$B58+'Sentencias TSJ'!$C58+'Sentencias TSJ'!$D58)=0,"-",'Sentencias TSJ'!C58/('Sentencias TSJ'!$B58+'Sentencias TSJ'!$C58+'Sentencias TSJ'!$D58))</f>
        <v>2.1897810218978103E-2</v>
      </c>
      <c r="D58" s="23">
        <f>IF(('Sentencias TSJ'!$B58+'Sentencias TSJ'!$C58+'Sentencias TSJ'!$D58)=0,"-",'Sentencias TSJ'!D58/('Sentencias TSJ'!$B58+'Sentencias TSJ'!$C58+'Sentencias TSJ'!$D58))</f>
        <v>0.10218978102189781</v>
      </c>
      <c r="E58" s="23">
        <f>+'Sentencias TSJ'!E58/('Sentencias TSJ'!E58+'Sentencias TSJ'!F58+'Sentencias TSJ'!G58)</f>
        <v>0.84848484848484851</v>
      </c>
      <c r="F58" s="23">
        <f>+'Sentencias TSJ'!F58/('Sentencias TSJ'!E58+'Sentencias TSJ'!F58+'Sentencias TSJ'!G58)</f>
        <v>9.0909090909090912E-2</v>
      </c>
      <c r="G58" s="23">
        <f>+'Sentencias TSJ'!G58/('Sentencias TSJ'!E58+'Sentencias TSJ'!F58+'Sentencias TSJ'!G58)</f>
        <v>6.0606060606060608E-2</v>
      </c>
      <c r="H58" s="23">
        <f>IF(('Sentencias TSJ'!$H58+'Sentencias TSJ'!$I58+'Sentencias TSJ'!$J58)=0,"-",'Sentencias TSJ'!H58/('Sentencias TSJ'!$H58+'Sentencias TSJ'!$I58+'Sentencias TSJ'!$J58))</f>
        <v>0.85365853658536583</v>
      </c>
      <c r="I58" s="23">
        <f>IF(('Sentencias TSJ'!$H58+'Sentencias TSJ'!$I58+'Sentencias TSJ'!$J58)=0,"-",'Sentencias TSJ'!I58/('Sentencias TSJ'!$H58+'Sentencias TSJ'!$I58+'Sentencias TSJ'!$J58))</f>
        <v>2.4390243902439025E-2</v>
      </c>
      <c r="J58" s="23">
        <f>IF(('Sentencias TSJ'!$H58+'Sentencias TSJ'!$I58+'Sentencias TSJ'!$J58)=0,"-",'Sentencias TSJ'!J58/('Sentencias TSJ'!$H58+'Sentencias TSJ'!$I58+'Sentencias TSJ'!$J58))</f>
        <v>0.12195121951219512</v>
      </c>
      <c r="K58" s="23">
        <f>IF(('Sentencias TSJ'!$K58+'Sentencias TSJ'!$L58+'Sentencias TSJ'!$M58)=0,"-",'Sentencias TSJ'!K58/('Sentencias TSJ'!$K58+'Sentencias TSJ'!$L58+'Sentencias TSJ'!$M58))</f>
        <v>0.87068965517241381</v>
      </c>
      <c r="L58" s="23">
        <f>IF(('Sentencias TSJ'!$K58+'Sentencias TSJ'!$L58+'Sentencias TSJ'!$M58)=0,"-",'Sentencias TSJ'!L58/('Sentencias TSJ'!$K58+'Sentencias TSJ'!$L58+'Sentencias TSJ'!$M58))</f>
        <v>2.8735632183908046E-2</v>
      </c>
      <c r="M58" s="23">
        <f>IF(('Sentencias TSJ'!$K58+'Sentencias TSJ'!$L58+'Sentencias TSJ'!$M58)=0,"-",'Sentencias TSJ'!M58/('Sentencias TSJ'!$K58+'Sentencias TSJ'!$L58+'Sentencias TSJ'!$M58))</f>
        <v>0.10057471264367816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0.6875</v>
      </c>
      <c r="C59" s="23">
        <f>IF(('Sentencias TSJ'!$B59+'Sentencias TSJ'!$C59+'Sentencias TSJ'!$D59)=0,"-",'Sentencias TSJ'!C59/('Sentencias TSJ'!$B59+'Sentencias TSJ'!$C59+'Sentencias TSJ'!$D59))</f>
        <v>0.15625</v>
      </c>
      <c r="D59" s="23">
        <f>IF(('Sentencias TSJ'!$B59+'Sentencias TSJ'!$C59+'Sentencias TSJ'!$D59)=0,"-",'Sentencias TSJ'!D59/('Sentencias TSJ'!$B59+'Sentencias TSJ'!$C59+'Sentencias TSJ'!$D59))</f>
        <v>0.15625</v>
      </c>
      <c r="E59" s="23" t="e">
        <f>+'Sentencias TSJ'!E59/('Sentencias TSJ'!E59+'Sentencias TSJ'!F59+'Sentencias TSJ'!G59)</f>
        <v>#DIV/0!</v>
      </c>
      <c r="F59" s="23" t="e">
        <f>+'Sentencias TSJ'!F59/('Sentencias TSJ'!E59+'Sentencias TSJ'!F59+'Sentencias TSJ'!G59)</f>
        <v>#DIV/0!</v>
      </c>
      <c r="G59" s="23" t="e">
        <f>+'Sentencias TSJ'!G59/('Sentencias TSJ'!E59+'Sentencias TSJ'!F59+'Sentencias TSJ'!G59)</f>
        <v>#DIV/0!</v>
      </c>
      <c r="H59" s="23">
        <f>IF(('Sentencias TSJ'!$H59+'Sentencias TSJ'!$I59+'Sentencias TSJ'!$J59)=0,"-",'Sentencias TSJ'!H59/('Sentencias TSJ'!$H59+'Sentencias TSJ'!$I59+'Sentencias TSJ'!$J59))</f>
        <v>0.6428571428571429</v>
      </c>
      <c r="I59" s="23">
        <f>IF(('Sentencias TSJ'!$H59+'Sentencias TSJ'!$I59+'Sentencias TSJ'!$J59)=0,"-",'Sentencias TSJ'!I59/('Sentencias TSJ'!$H59+'Sentencias TSJ'!$I59+'Sentencias TSJ'!$J59))</f>
        <v>0</v>
      </c>
      <c r="J59" s="23">
        <f>IF(('Sentencias TSJ'!$H59+'Sentencias TSJ'!$I59+'Sentencias TSJ'!$J59)=0,"-",'Sentencias TSJ'!J59/('Sentencias TSJ'!$H59+'Sentencias TSJ'!$I59+'Sentencias TSJ'!$J59))</f>
        <v>0.35714285714285715</v>
      </c>
      <c r="K59" s="23">
        <f>IF(('Sentencias TSJ'!$K59+'Sentencias TSJ'!$L59+'Sentencias TSJ'!$M59)=0,"-",'Sentencias TSJ'!K59/('Sentencias TSJ'!$K59+'Sentencias TSJ'!$L59+'Sentencias TSJ'!$M59))</f>
        <v>0.67948717948717952</v>
      </c>
      <c r="L59" s="23">
        <f>IF(('Sentencias TSJ'!$K59+'Sentencias TSJ'!$L59+'Sentencias TSJ'!$M59)=0,"-",'Sentencias TSJ'!L59/('Sentencias TSJ'!$K59+'Sentencias TSJ'!$L59+'Sentencias TSJ'!$M59))</f>
        <v>0.12820512820512819</v>
      </c>
      <c r="M59" s="23">
        <f>IF(('Sentencias TSJ'!$K59+'Sentencias TSJ'!$L59+'Sentencias TSJ'!$M59)=0,"-",'Sentencias TSJ'!M59/('Sentencias TSJ'!$K59+'Sentencias TSJ'!$L59+'Sentencias TSJ'!$M59))</f>
        <v>0.19230769230769232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0.87121212121212122</v>
      </c>
      <c r="C60" s="23">
        <f>IF(('Sentencias TSJ'!$B60+'Sentencias TSJ'!$C60+'Sentencias TSJ'!$D60)=0,"-",'Sentencias TSJ'!C60/('Sentencias TSJ'!$B60+'Sentencias TSJ'!$C60+'Sentencias TSJ'!$D60))</f>
        <v>6.8181818181818177E-2</v>
      </c>
      <c r="D60" s="23">
        <f>IF(('Sentencias TSJ'!$B60+'Sentencias TSJ'!$C60+'Sentencias TSJ'!$D60)=0,"-",'Sentencias TSJ'!D60/('Sentencias TSJ'!$B60+'Sentencias TSJ'!$C60+'Sentencias TSJ'!$D60))</f>
        <v>6.0606060606060608E-2</v>
      </c>
      <c r="E60" s="23">
        <f>+'Sentencias TSJ'!E60/('Sentencias TSJ'!E60+'Sentencias TSJ'!F60+'Sentencias TSJ'!G60)</f>
        <v>0</v>
      </c>
      <c r="F60" s="23">
        <f>+'Sentencias TSJ'!F60/('Sentencias TSJ'!E60+'Sentencias TSJ'!F60+'Sentencias TSJ'!G60)</f>
        <v>0.5</v>
      </c>
      <c r="G60" s="23">
        <f>+'Sentencias TSJ'!G60/('Sentencias TSJ'!E60+'Sentencias TSJ'!F60+'Sentencias TSJ'!G60)</f>
        <v>0.5</v>
      </c>
      <c r="H60" s="23">
        <f>IF(('Sentencias TSJ'!$H60+'Sentencias TSJ'!$I60+'Sentencias TSJ'!$J60)=0,"-",'Sentencias TSJ'!H60/('Sentencias TSJ'!$H60+'Sentencias TSJ'!$I60+'Sentencias TSJ'!$J60))</f>
        <v>0.5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0.5</v>
      </c>
      <c r="K60" s="23">
        <f>IF(('Sentencias TSJ'!$K60+'Sentencias TSJ'!$L60+'Sentencias TSJ'!$M60)=0,"-",'Sentencias TSJ'!K60/('Sentencias TSJ'!$K60+'Sentencias TSJ'!$L60+'Sentencias TSJ'!$M60))</f>
        <v>0.84782608695652173</v>
      </c>
      <c r="L60" s="23">
        <f>IF(('Sentencias TSJ'!$K60+'Sentencias TSJ'!$L60+'Sentencias TSJ'!$M60)=0,"-",'Sentencias TSJ'!L60/('Sentencias TSJ'!$K60+'Sentencias TSJ'!$L60+'Sentencias TSJ'!$M60))</f>
        <v>7.2463768115942032E-2</v>
      </c>
      <c r="M60" s="23">
        <f>IF(('Sentencias TSJ'!$K60+'Sentencias TSJ'!$L60+'Sentencias TSJ'!$M60)=0,"-",'Sentencias TSJ'!M60/('Sentencias TSJ'!$K60+'Sentencias TSJ'!$L60+'Sentencias TSJ'!$M60))</f>
        <v>7.9710144927536225E-2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0.92982456140350878</v>
      </c>
      <c r="C61" s="23">
        <f>IF(('Sentencias TSJ'!$B61+'Sentencias TSJ'!$C61+'Sentencias TSJ'!$D61)=0,"-",'Sentencias TSJ'!C61/('Sentencias TSJ'!$B61+'Sentencias TSJ'!$C61+'Sentencias TSJ'!$D61))</f>
        <v>1.7543859649122806E-2</v>
      </c>
      <c r="D61" s="23">
        <f>IF(('Sentencias TSJ'!$B61+'Sentencias TSJ'!$C61+'Sentencias TSJ'!$D61)=0,"-",'Sentencias TSJ'!D61/('Sentencias TSJ'!$B61+'Sentencias TSJ'!$C61+'Sentencias TSJ'!$D61))</f>
        <v>5.2631578947368418E-2</v>
      </c>
      <c r="E61" s="23">
        <f>+'Sentencias TSJ'!E61/('Sentencias TSJ'!E61+'Sentencias TSJ'!F61+'Sentencias TSJ'!G61)</f>
        <v>0.8</v>
      </c>
      <c r="F61" s="23">
        <f>+'Sentencias TSJ'!F61/('Sentencias TSJ'!E61+'Sentencias TSJ'!F61+'Sentencias TSJ'!G61)</f>
        <v>0.2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0.7142857142857143</v>
      </c>
      <c r="I61" s="23">
        <f>IF(('Sentencias TSJ'!$H61+'Sentencias TSJ'!$I61+'Sentencias TSJ'!$J61)=0,"-",'Sentencias TSJ'!I61/('Sentencias TSJ'!$H61+'Sentencias TSJ'!$I61+'Sentencias TSJ'!$J61))</f>
        <v>0.14285714285714285</v>
      </c>
      <c r="J61" s="23">
        <f>IF(('Sentencias TSJ'!$H61+'Sentencias TSJ'!$I61+'Sentencias TSJ'!$J61)=0,"-",'Sentencias TSJ'!J61/('Sentencias TSJ'!$H61+'Sentencias TSJ'!$I61+'Sentencias TSJ'!$J61))</f>
        <v>0.14285714285714285</v>
      </c>
      <c r="K61" s="23">
        <f>IF(('Sentencias TSJ'!$K61+'Sentencias TSJ'!$L61+'Sentencias TSJ'!$M61)=0,"-",'Sentencias TSJ'!K61/('Sentencias TSJ'!$K61+'Sentencias TSJ'!$L61+'Sentencias TSJ'!$M61))</f>
        <v>0.91803278688524592</v>
      </c>
      <c r="L61" s="23">
        <f>IF(('Sentencias TSJ'!$K61+'Sentencias TSJ'!$L61+'Sentencias TSJ'!$M61)=0,"-",'Sentencias TSJ'!L61/('Sentencias TSJ'!$K61+'Sentencias TSJ'!$L61+'Sentencias TSJ'!$M61))</f>
        <v>2.7322404371584699E-2</v>
      </c>
      <c r="M61" s="23">
        <f>IF(('Sentencias TSJ'!$K61+'Sentencias TSJ'!$L61+'Sentencias TSJ'!$M61)=0,"-",'Sentencias TSJ'!M61/('Sentencias TSJ'!$K61+'Sentencias TSJ'!$L61+'Sentencias TSJ'!$M61))</f>
        <v>5.4644808743169397E-2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0.83790523690773067</v>
      </c>
      <c r="C62" s="23">
        <f>IF(('Sentencias TSJ'!$B62+'Sentencias TSJ'!$C62+'Sentencias TSJ'!$D62)=0,"-",'Sentencias TSJ'!C62/('Sentencias TSJ'!$B62+'Sentencias TSJ'!$C62+'Sentencias TSJ'!$D62))</f>
        <v>8.645054031587697E-2</v>
      </c>
      <c r="D62" s="23">
        <f>IF(('Sentencias TSJ'!$B62+'Sentencias TSJ'!$C62+'Sentencias TSJ'!$D62)=0,"-",'Sentencias TSJ'!D62/('Sentencias TSJ'!$B62+'Sentencias TSJ'!$C62+'Sentencias TSJ'!$D62))</f>
        <v>7.564422277639235E-2</v>
      </c>
      <c r="E62" s="23">
        <f>+'Sentencias TSJ'!E62/('Sentencias TSJ'!E62+'Sentencias TSJ'!F62+'Sentencias TSJ'!G62)</f>
        <v>0.82758620689655171</v>
      </c>
      <c r="F62" s="23">
        <f>+'Sentencias TSJ'!F62/('Sentencias TSJ'!E62+'Sentencias TSJ'!F62+'Sentencias TSJ'!G62)</f>
        <v>8.1896551724137928E-2</v>
      </c>
      <c r="G62" s="23">
        <f>+'Sentencias TSJ'!G62/('Sentencias TSJ'!E62+'Sentencias TSJ'!F62+'Sentencias TSJ'!G62)</f>
        <v>9.0517241379310345E-2</v>
      </c>
      <c r="H62" s="23">
        <f>IF(('Sentencias TSJ'!$H62+'Sentencias TSJ'!$I62+'Sentencias TSJ'!$J62)=0,"-",'Sentencias TSJ'!H62/('Sentencias TSJ'!$H62+'Sentencias TSJ'!$I62+'Sentencias TSJ'!$J62))</f>
        <v>0.87058823529411766</v>
      </c>
      <c r="I62" s="23">
        <f>IF(('Sentencias TSJ'!$H62+'Sentencias TSJ'!$I62+'Sentencias TSJ'!$J62)=0,"-",'Sentencias TSJ'!I62/('Sentencias TSJ'!$H62+'Sentencias TSJ'!$I62+'Sentencias TSJ'!$J62))</f>
        <v>0.05</v>
      </c>
      <c r="J62" s="23">
        <f>IF(('Sentencias TSJ'!$H62+'Sentencias TSJ'!$I62+'Sentencias TSJ'!$J62)=0,"-",'Sentencias TSJ'!J62/('Sentencias TSJ'!$H62+'Sentencias TSJ'!$I62+'Sentencias TSJ'!$J62))</f>
        <v>7.9411764705882348E-2</v>
      </c>
      <c r="K62" s="23">
        <f>IF(('Sentencias TSJ'!$K62+'Sentencias TSJ'!$L62+'Sentencias TSJ'!$M62)=0,"-",'Sentencias TSJ'!K62/('Sentencias TSJ'!$K62+'Sentencias TSJ'!$L62+'Sentencias TSJ'!$M62))</f>
        <v>0.84281690140845067</v>
      </c>
      <c r="L62" s="23">
        <f>IF(('Sentencias TSJ'!$K62+'Sentencias TSJ'!$L62+'Sentencias TSJ'!$M62)=0,"-",'Sentencias TSJ'!L62/('Sentencias TSJ'!$K62+'Sentencias TSJ'!$L62+'Sentencias TSJ'!$M62))</f>
        <v>7.8873239436619724E-2</v>
      </c>
      <c r="M62" s="23">
        <f>IF(('Sentencias TSJ'!$K62+'Sentencias TSJ'!$L62+'Sentencias TSJ'!$M62)=0,"-",'Sentencias TSJ'!M62/('Sentencias TSJ'!$K62+'Sentencias TSJ'!$L62+'Sentencias TSJ'!$M62))</f>
        <v>7.8309859154929579E-2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0.89112227805695143</v>
      </c>
      <c r="C63" s="23">
        <f>IF(('Sentencias TSJ'!$B63+'Sentencias TSJ'!$C63+'Sentencias TSJ'!$D63)=0,"-",'Sentencias TSJ'!C63/('Sentencias TSJ'!$B63+'Sentencias TSJ'!$C63+'Sentencias TSJ'!$D63))</f>
        <v>4.0201005025125629E-2</v>
      </c>
      <c r="D63" s="23">
        <f>IF(('Sentencias TSJ'!$B63+'Sentencias TSJ'!$C63+'Sentencias TSJ'!$D63)=0,"-",'Sentencias TSJ'!D63/('Sentencias TSJ'!$B63+'Sentencias TSJ'!$C63+'Sentencias TSJ'!$D63))</f>
        <v>6.8676716917922945E-2</v>
      </c>
      <c r="E63" s="23">
        <f>+'Sentencias TSJ'!E63/('Sentencias TSJ'!E63+'Sentencias TSJ'!F63+'Sentencias TSJ'!G63)</f>
        <v>0.8666666666666667</v>
      </c>
      <c r="F63" s="23">
        <f>+'Sentencias TSJ'!F63/('Sentencias TSJ'!E63+'Sentencias TSJ'!F63+'Sentencias TSJ'!G63)</f>
        <v>6.6666666666666666E-2</v>
      </c>
      <c r="G63" s="23">
        <f>+'Sentencias TSJ'!G63/('Sentencias TSJ'!E63+'Sentencias TSJ'!F63+'Sentencias TSJ'!G63)</f>
        <v>6.6666666666666666E-2</v>
      </c>
      <c r="H63" s="23">
        <f>IF(('Sentencias TSJ'!$H63+'Sentencias TSJ'!$I63+'Sentencias TSJ'!$J63)=0,"-",'Sentencias TSJ'!H63/('Sentencias TSJ'!$H63+'Sentencias TSJ'!$I63+'Sentencias TSJ'!$J63))</f>
        <v>0.90140845070422537</v>
      </c>
      <c r="I63" s="23">
        <f>IF(('Sentencias TSJ'!$H63+'Sentencias TSJ'!$I63+'Sentencias TSJ'!$J63)=0,"-",'Sentencias TSJ'!I63/('Sentencias TSJ'!$H63+'Sentencias TSJ'!$I63+'Sentencias TSJ'!$J63))</f>
        <v>7.0422535211267609E-2</v>
      </c>
      <c r="J63" s="23">
        <f>IF(('Sentencias TSJ'!$H63+'Sentencias TSJ'!$I63+'Sentencias TSJ'!$J63)=0,"-",'Sentencias TSJ'!J63/('Sentencias TSJ'!$H63+'Sentencias TSJ'!$I63+'Sentencias TSJ'!$J63))</f>
        <v>2.8169014084507043E-2</v>
      </c>
      <c r="K63" s="23">
        <f>IF(('Sentencias TSJ'!$K63+'Sentencias TSJ'!$L63+'Sentencias TSJ'!$M63)=0,"-",'Sentencias TSJ'!K63/('Sentencias TSJ'!$K63+'Sentencias TSJ'!$L63+'Sentencias TSJ'!$M63))</f>
        <v>0.89165446559297223</v>
      </c>
      <c r="L63" s="23">
        <f>IF(('Sentencias TSJ'!$K63+'Sentencias TSJ'!$L63+'Sentencias TSJ'!$M63)=0,"-",'Sentencias TSJ'!L63/('Sentencias TSJ'!$K63+'Sentencias TSJ'!$L63+'Sentencias TSJ'!$M63))</f>
        <v>4.3923865300146414E-2</v>
      </c>
      <c r="M63" s="23">
        <f>IF(('Sentencias TSJ'!$K63+'Sentencias TSJ'!$L63+'Sentencias TSJ'!$M63)=0,"-",'Sentencias TSJ'!M63/('Sentencias TSJ'!$K63+'Sentencias TSJ'!$L63+'Sentencias TSJ'!$M63))</f>
        <v>6.4421669106881407E-2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0.87804878048780488</v>
      </c>
      <c r="C64" s="23">
        <f>IF(('Sentencias TSJ'!$B64+'Sentencias TSJ'!$C64+'Sentencias TSJ'!$D64)=0,"-",'Sentencias TSJ'!C64/('Sentencias TSJ'!$B64+'Sentencias TSJ'!$C64+'Sentencias TSJ'!$D64))</f>
        <v>2.4390243902439025E-2</v>
      </c>
      <c r="D64" s="23">
        <f>IF(('Sentencias TSJ'!$B64+'Sentencias TSJ'!$C64+'Sentencias TSJ'!$D64)=0,"-",'Sentencias TSJ'!D64/('Sentencias TSJ'!$B64+'Sentencias TSJ'!$C64+'Sentencias TSJ'!$D64))</f>
        <v>9.7560975609756101E-2</v>
      </c>
      <c r="E64" s="23" t="e">
        <f>+'Sentencias TSJ'!E64/('Sentencias TSJ'!E64+'Sentencias TSJ'!F64+'Sentencias TSJ'!G64)</f>
        <v>#DIV/0!</v>
      </c>
      <c r="F64" s="23" t="e">
        <f>+'Sentencias TSJ'!F64/('Sentencias TSJ'!E64+'Sentencias TSJ'!F64+'Sentencias TSJ'!G64)</f>
        <v>#DIV/0!</v>
      </c>
      <c r="G64" s="23" t="e">
        <f>+'Sentencias TSJ'!G64/('Sentencias TSJ'!E64+'Sentencias TSJ'!F64+'Sentencias TSJ'!G64)</f>
        <v>#DIV/0!</v>
      </c>
      <c r="H64" s="23">
        <f>IF(('Sentencias TSJ'!$H64+'Sentencias TSJ'!$I64+'Sentencias TSJ'!$J64)=0,"-",'Sentencias TSJ'!H64/('Sentencias TSJ'!$H64+'Sentencias TSJ'!$I64+'Sentencias TSJ'!$J64))</f>
        <v>0.9</v>
      </c>
      <c r="I64" s="23">
        <f>IF(('Sentencias TSJ'!$H64+'Sentencias TSJ'!$I64+'Sentencias TSJ'!$J64)=0,"-",'Sentencias TSJ'!I64/('Sentencias TSJ'!$H64+'Sentencias TSJ'!$I64+'Sentencias TSJ'!$J64))</f>
        <v>0</v>
      </c>
      <c r="J64" s="23">
        <f>IF(('Sentencias TSJ'!$H64+'Sentencias TSJ'!$I64+'Sentencias TSJ'!$J64)=0,"-",'Sentencias TSJ'!J64/('Sentencias TSJ'!$H64+'Sentencias TSJ'!$I64+'Sentencias TSJ'!$J64))</f>
        <v>0.1</v>
      </c>
      <c r="K64" s="23">
        <f>IF(('Sentencias TSJ'!$K64+'Sentencias TSJ'!$L64+'Sentencias TSJ'!$M64)=0,"-",'Sentencias TSJ'!K64/('Sentencias TSJ'!$K64+'Sentencias TSJ'!$L64+'Sentencias TSJ'!$M64))</f>
        <v>0.88235294117647056</v>
      </c>
      <c r="L64" s="23">
        <f>IF(('Sentencias TSJ'!$K64+'Sentencias TSJ'!$L64+'Sentencias TSJ'!$M64)=0,"-",'Sentencias TSJ'!L64/('Sentencias TSJ'!$K64+'Sentencias TSJ'!$L64+'Sentencias TSJ'!$M64))</f>
        <v>1.9607843137254902E-2</v>
      </c>
      <c r="M64" s="23">
        <f>IF(('Sentencias TSJ'!$K64+'Sentencias TSJ'!$L64+'Sentencias TSJ'!$M64)=0,"-",'Sentencias TSJ'!M64/('Sentencias TSJ'!$K64+'Sentencias TSJ'!$L64+'Sentencias TSJ'!$M64))</f>
        <v>9.8039215686274508E-2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0.83199999999999996</v>
      </c>
      <c r="C65" s="23">
        <f>IF(('Sentencias TSJ'!$B65+'Sentencias TSJ'!$C65+'Sentencias TSJ'!$D65)=0,"-",'Sentencias TSJ'!C65/('Sentencias TSJ'!$B65+'Sentencias TSJ'!$C65+'Sentencias TSJ'!$D65))</f>
        <v>9.6000000000000002E-2</v>
      </c>
      <c r="D65" s="23">
        <f>IF(('Sentencias TSJ'!$B65+'Sentencias TSJ'!$C65+'Sentencias TSJ'!$D65)=0,"-",'Sentencias TSJ'!D65/('Sentencias TSJ'!$B65+'Sentencias TSJ'!$C65+'Sentencias TSJ'!$D65))</f>
        <v>7.1999999999999995E-2</v>
      </c>
      <c r="E65" s="23">
        <f>+'Sentencias TSJ'!E65/('Sentencias TSJ'!E65+'Sentencias TSJ'!F65+'Sentencias TSJ'!G65)</f>
        <v>1</v>
      </c>
      <c r="F65" s="23">
        <f>+'Sentencias TSJ'!F65/('Sentencias TSJ'!E65+'Sentencias TSJ'!F65+'Sentencias TSJ'!G65)</f>
        <v>0</v>
      </c>
      <c r="G65" s="23">
        <f>+'Sentencias TSJ'!G65/('Sentencias TSJ'!E65+'Sentencias TSJ'!F65+'Sentencias TSJ'!G65)</f>
        <v>0</v>
      </c>
      <c r="H65" s="23">
        <f>IF(('Sentencias TSJ'!$H65+'Sentencias TSJ'!$I65+'Sentencias TSJ'!$J65)=0,"-",'Sentencias TSJ'!H65/('Sentencias TSJ'!$H65+'Sentencias TSJ'!$I65+'Sentencias TSJ'!$J65))</f>
        <v>0.8571428571428571</v>
      </c>
      <c r="I65" s="23">
        <f>IF(('Sentencias TSJ'!$H65+'Sentencias TSJ'!$I65+'Sentencias TSJ'!$J65)=0,"-",'Sentencias TSJ'!I65/('Sentencias TSJ'!$H65+'Sentencias TSJ'!$I65+'Sentencias TSJ'!$J65))</f>
        <v>0.14285714285714285</v>
      </c>
      <c r="J65" s="23">
        <f>IF(('Sentencias TSJ'!$H65+'Sentencias TSJ'!$I65+'Sentencias TSJ'!$J65)=0,"-",'Sentencias TSJ'!J65/('Sentencias TSJ'!$H65+'Sentencias TSJ'!$I65+'Sentencias TSJ'!$J65))</f>
        <v>0</v>
      </c>
      <c r="K65" s="23">
        <f>IF(('Sentencias TSJ'!$K65+'Sentencias TSJ'!$L65+'Sentencias TSJ'!$M65)=0,"-",'Sentencias TSJ'!K65/('Sentencias TSJ'!$K65+'Sentencias TSJ'!$L65+'Sentencias TSJ'!$M65))</f>
        <v>0.83582089552238803</v>
      </c>
      <c r="L65" s="23">
        <f>IF(('Sentencias TSJ'!$K65+'Sentencias TSJ'!$L65+'Sentencias TSJ'!$M65)=0,"-",'Sentencias TSJ'!L65/('Sentencias TSJ'!$K65+'Sentencias TSJ'!$L65+'Sentencias TSJ'!$M65))</f>
        <v>9.7014925373134331E-2</v>
      </c>
      <c r="M65" s="23">
        <f>IF(('Sentencias TSJ'!$K65+'Sentencias TSJ'!$L65+'Sentencias TSJ'!$M65)=0,"-",'Sentencias TSJ'!M65/('Sentencias TSJ'!$K65+'Sentencias TSJ'!$L65+'Sentencias TSJ'!$M65))</f>
        <v>6.7164179104477612E-2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0.89258698940998482</v>
      </c>
      <c r="C66" s="23">
        <f>IF(('Sentencias TSJ'!$B66+'Sentencias TSJ'!$C66+'Sentencias TSJ'!$D66)=0,"-",'Sentencias TSJ'!C66/('Sentencias TSJ'!$B66+'Sentencias TSJ'!$C66+'Sentencias TSJ'!$D66))</f>
        <v>3.1770045385779121E-2</v>
      </c>
      <c r="D66" s="23">
        <f>IF(('Sentencias TSJ'!$B66+'Sentencias TSJ'!$C66+'Sentencias TSJ'!$D66)=0,"-",'Sentencias TSJ'!D66/('Sentencias TSJ'!$B66+'Sentencias TSJ'!$C66+'Sentencias TSJ'!$D66))</f>
        <v>7.564296520423601E-2</v>
      </c>
      <c r="E66" s="23">
        <f>+'Sentencias TSJ'!E66/('Sentencias TSJ'!E66+'Sentencias TSJ'!F66+'Sentencias TSJ'!G66)</f>
        <v>0.81355932203389836</v>
      </c>
      <c r="F66" s="23">
        <f>+'Sentencias TSJ'!F66/('Sentencias TSJ'!E66+'Sentencias TSJ'!F66+'Sentencias TSJ'!G66)</f>
        <v>5.0847457627118647E-2</v>
      </c>
      <c r="G66" s="23">
        <f>+'Sentencias TSJ'!G66/('Sentencias TSJ'!E66+'Sentencias TSJ'!F66+'Sentencias TSJ'!G66)</f>
        <v>0.13559322033898305</v>
      </c>
      <c r="H66" s="23">
        <f>IF(('Sentencias TSJ'!$H66+'Sentencias TSJ'!$I66+'Sentencias TSJ'!$J66)=0,"-",'Sentencias TSJ'!H66/('Sentencias TSJ'!$H66+'Sentencias TSJ'!$I66+'Sentencias TSJ'!$J66))</f>
        <v>0.88311688311688308</v>
      </c>
      <c r="I66" s="23">
        <f>IF(('Sentencias TSJ'!$H66+'Sentencias TSJ'!$I66+'Sentencias TSJ'!$J66)=0,"-",'Sentencias TSJ'!I66/('Sentencias TSJ'!$H66+'Sentencias TSJ'!$I66+'Sentencias TSJ'!$J66))</f>
        <v>5.1948051948051951E-2</v>
      </c>
      <c r="J66" s="23">
        <f>IF(('Sentencias TSJ'!$H66+'Sentencias TSJ'!$I66+'Sentencias TSJ'!$J66)=0,"-",'Sentencias TSJ'!J66/('Sentencias TSJ'!$H66+'Sentencias TSJ'!$I66+'Sentencias TSJ'!$J66))</f>
        <v>6.4935064935064929E-2</v>
      </c>
      <c r="K66" s="23">
        <f>IF(('Sentencias TSJ'!$K66+'Sentencias TSJ'!$L66+'Sentencias TSJ'!$M66)=0,"-",'Sentencias TSJ'!K66/('Sentencias TSJ'!$K66+'Sentencias TSJ'!$L66+'Sentencias TSJ'!$M66))</f>
        <v>0.88582183186951069</v>
      </c>
      <c r="L66" s="23">
        <f>IF(('Sentencias TSJ'!$K66+'Sentencias TSJ'!$L66+'Sentencias TSJ'!$M66)=0,"-",'Sentencias TSJ'!L66/('Sentencias TSJ'!$K66+'Sentencias TSJ'!$L66+'Sentencias TSJ'!$M66))</f>
        <v>3.5131744040150563E-2</v>
      </c>
      <c r="M66" s="23">
        <f>IF(('Sentencias TSJ'!$K66+'Sentencias TSJ'!$L66+'Sentencias TSJ'!$M66)=0,"-",'Sentencias TSJ'!M66/('Sentencias TSJ'!$K66+'Sentencias TSJ'!$L66+'Sentencias TSJ'!$M66))</f>
        <v>7.9046424090338768E-2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0.79166666666666663</v>
      </c>
      <c r="C67" s="23">
        <f>IF(('Sentencias TSJ'!$B67+'Sentencias TSJ'!$C67+'Sentencias TSJ'!$D67)=0,"-",'Sentencias TSJ'!C67/('Sentencias TSJ'!$B67+'Sentencias TSJ'!$C67+'Sentencias TSJ'!$D67))</f>
        <v>6.9444444444444448E-2</v>
      </c>
      <c r="D67" s="23">
        <f>IF(('Sentencias TSJ'!$B67+'Sentencias TSJ'!$C67+'Sentencias TSJ'!$D67)=0,"-",'Sentencias TSJ'!D67/('Sentencias TSJ'!$B67+'Sentencias TSJ'!$C67+'Sentencias TSJ'!$D67))</f>
        <v>0.1388888888888889</v>
      </c>
      <c r="E67" s="23">
        <f>+'Sentencias TSJ'!E67/('Sentencias TSJ'!E67+'Sentencias TSJ'!F67+'Sentencias TSJ'!G67)</f>
        <v>1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0</v>
      </c>
      <c r="H67" s="23">
        <f>IF(('Sentencias TSJ'!$H67+'Sentencias TSJ'!$I67+'Sentencias TSJ'!$J67)=0,"-",'Sentencias TSJ'!H67/('Sentencias TSJ'!$H67+'Sentencias TSJ'!$I67+'Sentencias TSJ'!$J67))</f>
        <v>0.8</v>
      </c>
      <c r="I67" s="23">
        <f>IF(('Sentencias TSJ'!$H67+'Sentencias TSJ'!$I67+'Sentencias TSJ'!$J67)=0,"-",'Sentencias TSJ'!I67/('Sentencias TSJ'!$H67+'Sentencias TSJ'!$I67+'Sentencias TSJ'!$J67))</f>
        <v>0</v>
      </c>
      <c r="J67" s="23">
        <f>IF(('Sentencias TSJ'!$H67+'Sentencias TSJ'!$I67+'Sentencias TSJ'!$J67)=0,"-",'Sentencias TSJ'!J67/('Sentencias TSJ'!$H67+'Sentencias TSJ'!$I67+'Sentencias TSJ'!$J67))</f>
        <v>0.2</v>
      </c>
      <c r="K67" s="23">
        <f>IF(('Sentencias TSJ'!$K67+'Sentencias TSJ'!$L67+'Sentencias TSJ'!$M67)=0,"-",'Sentencias TSJ'!K67/('Sentencias TSJ'!$K67+'Sentencias TSJ'!$L67+'Sentencias TSJ'!$M67))</f>
        <v>0.81176470588235294</v>
      </c>
      <c r="L67" s="23">
        <f>IF(('Sentencias TSJ'!$K67+'Sentencias TSJ'!$L67+'Sentencias TSJ'!$M67)=0,"-",'Sentencias TSJ'!L67/('Sentencias TSJ'!$K67+'Sentencias TSJ'!$L67+'Sentencias TSJ'!$M67))</f>
        <v>5.8823529411764705E-2</v>
      </c>
      <c r="M67" s="23">
        <f>IF(('Sentencias TSJ'!$K67+'Sentencias TSJ'!$L67+'Sentencias TSJ'!$M67)=0,"-",'Sentencias TSJ'!M67/('Sentencias TSJ'!$K67+'Sentencias TSJ'!$L67+'Sentencias TSJ'!$M67))</f>
        <v>0.12941176470588237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0.94117647058823528</v>
      </c>
      <c r="C68" s="23">
        <f>IF(('Sentencias TSJ'!$B68+'Sentencias TSJ'!$C68+'Sentencias TSJ'!$D68)=0,"-",'Sentencias TSJ'!C68/('Sentencias TSJ'!$B68+'Sentencias TSJ'!$C68+'Sentencias TSJ'!$D68))</f>
        <v>0</v>
      </c>
      <c r="D68" s="23">
        <f>IF(('Sentencias TSJ'!$B68+'Sentencias TSJ'!$C68+'Sentencias TSJ'!$D68)=0,"-",'Sentencias TSJ'!D68/('Sentencias TSJ'!$B68+'Sentencias TSJ'!$C68+'Sentencias TSJ'!$D68))</f>
        <v>5.8823529411764705E-2</v>
      </c>
      <c r="E68" s="23">
        <f>+'Sentencias TSJ'!E68/('Sentencias TSJ'!E68+'Sentencias TSJ'!F68+'Sentencias TSJ'!G68)</f>
        <v>0.68421052631578949</v>
      </c>
      <c r="F68" s="23">
        <f>+'Sentencias TSJ'!F68/('Sentencias TSJ'!E68+'Sentencias TSJ'!F68+'Sentencias TSJ'!G68)</f>
        <v>0.21052631578947367</v>
      </c>
      <c r="G68" s="23">
        <f>+'Sentencias TSJ'!G68/('Sentencias TSJ'!E68+'Sentencias TSJ'!F68+'Sentencias TSJ'!G68)</f>
        <v>0.10526315789473684</v>
      </c>
      <c r="H68" s="23">
        <f>IF(('Sentencias TSJ'!$H68+'Sentencias TSJ'!$I68+'Sentencias TSJ'!$J68)=0,"-",'Sentencias TSJ'!H68/('Sentencias TSJ'!$H68+'Sentencias TSJ'!$I68+'Sentencias TSJ'!$J68))</f>
        <v>0.875</v>
      </c>
      <c r="I68" s="23">
        <f>IF(('Sentencias TSJ'!$H68+'Sentencias TSJ'!$I68+'Sentencias TSJ'!$J68)=0,"-",'Sentencias TSJ'!I68/('Sentencias TSJ'!$H68+'Sentencias TSJ'!$I68+'Sentencias TSJ'!$J68))</f>
        <v>6.25E-2</v>
      </c>
      <c r="J68" s="23">
        <f>IF(('Sentencias TSJ'!$H68+'Sentencias TSJ'!$I68+'Sentencias TSJ'!$J68)=0,"-",'Sentencias TSJ'!J68/('Sentencias TSJ'!$H68+'Sentencias TSJ'!$I68+'Sentencias TSJ'!$J68))</f>
        <v>6.25E-2</v>
      </c>
      <c r="K68" s="23">
        <f>IF(('Sentencias TSJ'!$K68+'Sentencias TSJ'!$L68+'Sentencias TSJ'!$M68)=0,"-",'Sentencias TSJ'!K68/('Sentencias TSJ'!$K68+'Sentencias TSJ'!$L68+'Sentencias TSJ'!$M68))</f>
        <v>0.85507246376811596</v>
      </c>
      <c r="L68" s="23">
        <f>IF(('Sentencias TSJ'!$K68+'Sentencias TSJ'!$L68+'Sentencias TSJ'!$M68)=0,"-",'Sentencias TSJ'!L68/('Sentencias TSJ'!$K68+'Sentencias TSJ'!$L68+'Sentencias TSJ'!$M68))</f>
        <v>7.2463768115942032E-2</v>
      </c>
      <c r="M68" s="23">
        <f>IF(('Sentencias TSJ'!$K68+'Sentencias TSJ'!$L68+'Sentencias TSJ'!$M68)=0,"-",'Sentencias TSJ'!M68/('Sentencias TSJ'!$K68+'Sentencias TSJ'!$L68+'Sentencias TSJ'!$M68))</f>
        <v>7.2463768115942032E-2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0.86138613861386137</v>
      </c>
      <c r="C69" s="23">
        <f>IF(('Sentencias TSJ'!$B69+'Sentencias TSJ'!$C69+'Sentencias TSJ'!$D69)=0,"-",'Sentencias TSJ'!C69/('Sentencias TSJ'!$B69+'Sentencias TSJ'!$C69+'Sentencias TSJ'!$D69))</f>
        <v>3.9603960396039604E-2</v>
      </c>
      <c r="D69" s="23">
        <f>IF(('Sentencias TSJ'!$B69+'Sentencias TSJ'!$C69+'Sentencias TSJ'!$D69)=0,"-",'Sentencias TSJ'!D69/('Sentencias TSJ'!$B69+'Sentencias TSJ'!$C69+'Sentencias TSJ'!$D69))</f>
        <v>9.9009900990099015E-2</v>
      </c>
      <c r="E69" s="23">
        <f>+'Sentencias TSJ'!E69/('Sentencias TSJ'!E69+'Sentencias TSJ'!F69+'Sentencias TSJ'!G69)</f>
        <v>1</v>
      </c>
      <c r="F69" s="23">
        <f>+'Sentencias TSJ'!F69/('Sentencias TSJ'!E69+'Sentencias TSJ'!F69+'Sentencias TSJ'!G69)</f>
        <v>0</v>
      </c>
      <c r="G69" s="23">
        <f>+'Sentencias TSJ'!G69/('Sentencias TSJ'!E69+'Sentencias TSJ'!F69+'Sentencias TSJ'!G69)</f>
        <v>0</v>
      </c>
      <c r="H69" s="23">
        <f>IF(('Sentencias TSJ'!$H69+'Sentencias TSJ'!$I69+'Sentencias TSJ'!$J69)=0,"-",'Sentencias TSJ'!H69/('Sentencias TSJ'!$H69+'Sentencias TSJ'!$I69+'Sentencias TSJ'!$J69))</f>
        <v>0.94117647058823528</v>
      </c>
      <c r="I69" s="23">
        <f>IF(('Sentencias TSJ'!$H69+'Sentencias TSJ'!$I69+'Sentencias TSJ'!$J69)=0,"-",'Sentencias TSJ'!I69/('Sentencias TSJ'!$H69+'Sentencias TSJ'!$I69+'Sentencias TSJ'!$J69))</f>
        <v>0</v>
      </c>
      <c r="J69" s="23">
        <f>IF(('Sentencias TSJ'!$H69+'Sentencias TSJ'!$I69+'Sentencias TSJ'!$J69)=0,"-",'Sentencias TSJ'!J69/('Sentencias TSJ'!$H69+'Sentencias TSJ'!$I69+'Sentencias TSJ'!$J69))</f>
        <v>5.8823529411764705E-2</v>
      </c>
      <c r="K69" s="23">
        <f>IF(('Sentencias TSJ'!$K69+'Sentencias TSJ'!$L69+'Sentencias TSJ'!$M69)=0,"-",'Sentencias TSJ'!K69/('Sentencias TSJ'!$K69+'Sentencias TSJ'!$L69+'Sentencias TSJ'!$M69))</f>
        <v>0.88372093023255816</v>
      </c>
      <c r="L69" s="23">
        <f>IF(('Sentencias TSJ'!$K69+'Sentencias TSJ'!$L69+'Sentencias TSJ'!$M69)=0,"-",'Sentencias TSJ'!L69/('Sentencias TSJ'!$K69+'Sentencias TSJ'!$L69+'Sentencias TSJ'!$M69))</f>
        <v>3.1007751937984496E-2</v>
      </c>
      <c r="M69" s="23">
        <f>IF(('Sentencias TSJ'!$K69+'Sentencias TSJ'!$L69+'Sentencias TSJ'!$M69)=0,"-",'Sentencias TSJ'!M69/('Sentencias TSJ'!$K69+'Sentencias TSJ'!$L69+'Sentencias TSJ'!$M69))</f>
        <v>8.5271317829457363E-2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0.96</v>
      </c>
      <c r="C70" s="23">
        <f>IF(('Sentencias TSJ'!$B70+'Sentencias TSJ'!$C70+'Sentencias TSJ'!$D70)=0,"-",'Sentencias TSJ'!C70/('Sentencias TSJ'!$B70+'Sentencias TSJ'!$C70+'Sentencias TSJ'!$D70))</f>
        <v>0</v>
      </c>
      <c r="D70" s="23">
        <f>IF(('Sentencias TSJ'!$B70+'Sentencias TSJ'!$C70+'Sentencias TSJ'!$D70)=0,"-",'Sentencias TSJ'!D70/('Sentencias TSJ'!$B70+'Sentencias TSJ'!$C70+'Sentencias TSJ'!$D70))</f>
        <v>0.04</v>
      </c>
      <c r="E70" s="23">
        <f>+'Sentencias TSJ'!E70/('Sentencias TSJ'!E70+'Sentencias TSJ'!F70+'Sentencias TSJ'!G70)</f>
        <v>1</v>
      </c>
      <c r="F70" s="23">
        <f>+'Sentencias TSJ'!F70/('Sentencias TSJ'!E70+'Sentencias TSJ'!F70+'Sentencias TSJ'!G70)</f>
        <v>0</v>
      </c>
      <c r="G70" s="23">
        <f>+'Sentencias TSJ'!G70/('Sentencias TSJ'!E70+'Sentencias TSJ'!F70+'Sentencias TSJ'!G70)</f>
        <v>0</v>
      </c>
      <c r="H70" s="23">
        <f>IF(('Sentencias TSJ'!$H70+'Sentencias TSJ'!$I70+'Sentencias TSJ'!$J70)=0,"-",'Sentencias TSJ'!H70/('Sentencias TSJ'!$H70+'Sentencias TSJ'!$I70+'Sentencias TSJ'!$J70))</f>
        <v>1</v>
      </c>
      <c r="I70" s="23">
        <f>IF(('Sentencias TSJ'!$H70+'Sentencias TSJ'!$I70+'Sentencias TSJ'!$J70)=0,"-",'Sentencias TSJ'!I70/('Sentencias TSJ'!$H70+'Sentencias TSJ'!$I70+'Sentencias TSJ'!$J70))</f>
        <v>0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0.96296296296296291</v>
      </c>
      <c r="L70" s="23">
        <f>IF(('Sentencias TSJ'!$K70+'Sentencias TSJ'!$L70+'Sentencias TSJ'!$M70)=0,"-",'Sentencias TSJ'!L70/('Sentencias TSJ'!$K70+'Sentencias TSJ'!$L70+'Sentencias TSJ'!$M70))</f>
        <v>0</v>
      </c>
      <c r="M70" s="23">
        <f>IF(('Sentencias TSJ'!$K70+'Sentencias TSJ'!$L70+'Sentencias TSJ'!$M70)=0,"-",'Sentencias TSJ'!M70/('Sentencias TSJ'!$K70+'Sentencias TSJ'!$L70+'Sentencias TSJ'!$M70))</f>
        <v>3.7037037037037035E-2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0.86101770903384889</v>
      </c>
      <c r="C71" s="7">
        <f>IF(('Sentencias TSJ'!$B71+'Sentencias TSJ'!$C71+'Sentencias TSJ'!$D71)=0,"-",'Sentencias TSJ'!C71/('Sentencias TSJ'!$B71+'Sentencias TSJ'!$C71+'Sentencias TSJ'!$D71))</f>
        <v>6.2542030934767984E-2</v>
      </c>
      <c r="D71" s="7">
        <f>IF(('Sentencias TSJ'!$B71+'Sentencias TSJ'!$C71+'Sentencias TSJ'!$D71)=0,"-",'Sentencias TSJ'!D71/('Sentencias TSJ'!$B71+'Sentencias TSJ'!$C71+'Sentencias TSJ'!$D71))</f>
        <v>7.64402600313831E-2</v>
      </c>
      <c r="E71" s="7">
        <f>+'Sentencias TSJ'!E71/('Sentencias TSJ'!E71+'Sentencias TSJ'!F71+'Sentencias TSJ'!G71)</f>
        <v>0.81879194630872487</v>
      </c>
      <c r="F71" s="7">
        <f>+'Sentencias TSJ'!F71/('Sentencias TSJ'!E71+'Sentencias TSJ'!F71+'Sentencias TSJ'!G71)</f>
        <v>8.5011185682326629E-2</v>
      </c>
      <c r="G71" s="7">
        <f>+'Sentencias TSJ'!G71/('Sentencias TSJ'!E71+'Sentencias TSJ'!F71+'Sentencias TSJ'!G71)</f>
        <v>9.6196868008948541E-2</v>
      </c>
      <c r="H71" s="7">
        <f>IF(('Sentencias TSJ'!$H71+'Sentencias TSJ'!$I71+'Sentencias TSJ'!$J71)=0,"-",'Sentencias TSJ'!H71/('Sentencias TSJ'!$H71+'Sentencias TSJ'!$I71+'Sentencias TSJ'!$J71))</f>
        <v>0.86569148936170215</v>
      </c>
      <c r="I71" s="7">
        <f>IF(('Sentencias TSJ'!$H71+'Sentencias TSJ'!$I71+'Sentencias TSJ'!$J71)=0,"-",'Sentencias TSJ'!I71/('Sentencias TSJ'!$H71+'Sentencias TSJ'!$I71+'Sentencias TSJ'!$J71))</f>
        <v>4.920212765957447E-2</v>
      </c>
      <c r="J71" s="7">
        <f>IF(('Sentencias TSJ'!$H71+'Sentencias TSJ'!$I71+'Sentencias TSJ'!$J71)=0,"-",'Sentencias TSJ'!J71/('Sentencias TSJ'!$H71+'Sentencias TSJ'!$I71+'Sentencias TSJ'!$J71))</f>
        <v>8.5106382978723402E-2</v>
      </c>
      <c r="K71" s="7">
        <f>IF(('Sentencias TSJ'!$K71+'Sentencias TSJ'!$L71+'Sentencias TSJ'!$M71)=0,"-",'Sentencias TSJ'!K71/('Sentencias TSJ'!$K71+'Sentencias TSJ'!$L71+'Sentencias TSJ'!$M71))</f>
        <v>0.85830388692579507</v>
      </c>
      <c r="L71" s="7">
        <f>IF(('Sentencias TSJ'!$K71+'Sentencias TSJ'!$L71+'Sentencias TSJ'!$M71)=0,"-",'Sentencias TSJ'!L71/('Sentencias TSJ'!$K71+'Sentencias TSJ'!$L71+'Sentencias TSJ'!$M71))</f>
        <v>6.2544169611307418E-2</v>
      </c>
      <c r="M71" s="7">
        <f>IF(('Sentencias TSJ'!$K71+'Sentencias TSJ'!$L71+'Sentencias TSJ'!$M71)=0,"-",'Sentencias TSJ'!M71/('Sentencias TSJ'!$K71+'Sentencias TSJ'!$L71+'Sentencias TSJ'!$M71))</f>
        <v>7.9151943462897528E-2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1"/>
  <sheetViews>
    <sheetView workbookViewId="0">
      <selection activeCell="Y2" sqref="Y2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6.140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35" t="s">
        <v>0</v>
      </c>
      <c r="C6" s="36"/>
      <c r="D6" s="36"/>
      <c r="E6" s="36"/>
      <c r="F6" s="36"/>
      <c r="G6" s="35" t="s">
        <v>1</v>
      </c>
      <c r="H6" s="36"/>
      <c r="I6" s="36"/>
      <c r="J6" s="36"/>
      <c r="K6" s="36"/>
      <c r="L6" s="35" t="s">
        <v>2</v>
      </c>
      <c r="M6" s="36"/>
      <c r="N6" s="36"/>
      <c r="O6" s="36"/>
      <c r="P6" s="36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206</v>
      </c>
      <c r="C8" s="5">
        <v>45</v>
      </c>
      <c r="D8" s="5">
        <v>834</v>
      </c>
      <c r="E8" s="5">
        <v>266</v>
      </c>
      <c r="F8" s="5">
        <v>1351</v>
      </c>
      <c r="G8" s="5">
        <v>14</v>
      </c>
      <c r="H8" s="5">
        <v>4</v>
      </c>
      <c r="I8" s="5">
        <v>95</v>
      </c>
      <c r="J8" s="5">
        <v>36</v>
      </c>
      <c r="K8" s="5">
        <v>149</v>
      </c>
      <c r="L8" s="5">
        <v>220</v>
      </c>
      <c r="M8" s="5">
        <v>49</v>
      </c>
      <c r="N8" s="5">
        <v>929</v>
      </c>
      <c r="O8" s="5">
        <v>302</v>
      </c>
      <c r="P8" s="5">
        <v>1500</v>
      </c>
      <c r="Q8" s="5">
        <f>+B8+C8</f>
        <v>251</v>
      </c>
      <c r="R8" s="28">
        <f>+Q8/'Sentencias TSJ'!O8*100000</f>
        <v>2.8977542981431283</v>
      </c>
      <c r="S8" s="23"/>
      <c r="T8" s="23"/>
    </row>
    <row r="9" spans="1:20" ht="15" thickBot="1" x14ac:dyDescent="0.25">
      <c r="A9" s="2" t="s">
        <v>4</v>
      </c>
      <c r="B9" s="5">
        <v>41</v>
      </c>
      <c r="C9" s="5">
        <v>20</v>
      </c>
      <c r="D9" s="5">
        <v>150</v>
      </c>
      <c r="E9" s="5">
        <v>61</v>
      </c>
      <c r="F9" s="5">
        <v>272</v>
      </c>
      <c r="G9" s="5">
        <v>6</v>
      </c>
      <c r="H9" s="5">
        <v>5</v>
      </c>
      <c r="I9" s="5">
        <v>38</v>
      </c>
      <c r="J9" s="5">
        <v>18</v>
      </c>
      <c r="K9" s="5">
        <v>67</v>
      </c>
      <c r="L9" s="5">
        <v>47</v>
      </c>
      <c r="M9" s="5">
        <v>25</v>
      </c>
      <c r="N9" s="5">
        <v>188</v>
      </c>
      <c r="O9" s="5">
        <v>79</v>
      </c>
      <c r="P9" s="5">
        <v>339</v>
      </c>
      <c r="Q9" s="5">
        <f t="shared" ref="Q9:Q25" si="0">+B9+C9</f>
        <v>61</v>
      </c>
      <c r="R9" s="28">
        <f>+Q9/'Sentencias TSJ'!O9*100000</f>
        <v>4.6025855967742659</v>
      </c>
      <c r="S9" s="23"/>
      <c r="T9" s="23"/>
    </row>
    <row r="10" spans="1:20" ht="15" thickBot="1" x14ac:dyDescent="0.25">
      <c r="A10" s="2" t="s">
        <v>5</v>
      </c>
      <c r="B10" s="5">
        <v>41</v>
      </c>
      <c r="C10" s="5">
        <v>11</v>
      </c>
      <c r="D10" s="5">
        <v>150</v>
      </c>
      <c r="E10" s="5">
        <v>33</v>
      </c>
      <c r="F10" s="5">
        <v>235</v>
      </c>
      <c r="G10" s="5">
        <v>3</v>
      </c>
      <c r="H10" s="5">
        <v>1</v>
      </c>
      <c r="I10" s="5">
        <v>20</v>
      </c>
      <c r="J10" s="5">
        <v>2</v>
      </c>
      <c r="K10" s="5">
        <v>26</v>
      </c>
      <c r="L10" s="5">
        <v>44</v>
      </c>
      <c r="M10" s="5">
        <v>12</v>
      </c>
      <c r="N10" s="5">
        <v>170</v>
      </c>
      <c r="O10" s="5">
        <v>35</v>
      </c>
      <c r="P10" s="5">
        <v>261</v>
      </c>
      <c r="Q10" s="5">
        <f t="shared" si="0"/>
        <v>52</v>
      </c>
      <c r="R10" s="28">
        <f>+Q10/'Sentencias TSJ'!O10*100000</f>
        <v>5.1767099817919187</v>
      </c>
      <c r="S10" s="23"/>
      <c r="T10" s="23"/>
    </row>
    <row r="11" spans="1:20" ht="15" thickBot="1" x14ac:dyDescent="0.25">
      <c r="A11" s="2" t="s">
        <v>6</v>
      </c>
      <c r="B11" s="5">
        <v>90</v>
      </c>
      <c r="C11" s="5">
        <v>46</v>
      </c>
      <c r="D11" s="5">
        <v>213</v>
      </c>
      <c r="E11" s="5">
        <v>98</v>
      </c>
      <c r="F11" s="5">
        <v>447</v>
      </c>
      <c r="G11" s="5">
        <v>2</v>
      </c>
      <c r="H11" s="5">
        <v>4</v>
      </c>
      <c r="I11" s="5">
        <v>32</v>
      </c>
      <c r="J11" s="5">
        <v>16</v>
      </c>
      <c r="K11" s="5">
        <v>54</v>
      </c>
      <c r="L11" s="5">
        <v>92</v>
      </c>
      <c r="M11" s="5">
        <v>50</v>
      </c>
      <c r="N11" s="5">
        <v>245</v>
      </c>
      <c r="O11" s="5">
        <v>114</v>
      </c>
      <c r="P11" s="5">
        <v>501</v>
      </c>
      <c r="Q11" s="5">
        <f t="shared" si="0"/>
        <v>136</v>
      </c>
      <c r="R11" s="28">
        <f>+Q11/'Sentencias TSJ'!O11*100000</f>
        <v>11.562128587873028</v>
      </c>
      <c r="S11" s="23"/>
      <c r="T11" s="23"/>
    </row>
    <row r="12" spans="1:20" ht="15" thickBot="1" x14ac:dyDescent="0.25">
      <c r="A12" s="2" t="s">
        <v>7</v>
      </c>
      <c r="B12" s="5">
        <v>84</v>
      </c>
      <c r="C12" s="5">
        <v>18</v>
      </c>
      <c r="D12" s="5">
        <v>292</v>
      </c>
      <c r="E12" s="5">
        <v>137</v>
      </c>
      <c r="F12" s="5">
        <v>531</v>
      </c>
      <c r="G12" s="5">
        <v>7</v>
      </c>
      <c r="H12" s="5">
        <v>2</v>
      </c>
      <c r="I12" s="5">
        <v>41</v>
      </c>
      <c r="J12" s="5">
        <v>8</v>
      </c>
      <c r="K12" s="5">
        <v>58</v>
      </c>
      <c r="L12" s="5">
        <v>91</v>
      </c>
      <c r="M12" s="5">
        <v>20</v>
      </c>
      <c r="N12" s="5">
        <v>333</v>
      </c>
      <c r="O12" s="5">
        <v>145</v>
      </c>
      <c r="P12" s="5">
        <v>589</v>
      </c>
      <c r="Q12" s="5">
        <f t="shared" si="0"/>
        <v>102</v>
      </c>
      <c r="R12" s="28">
        <f>+Q12/'Sentencias TSJ'!O12*100000</f>
        <v>4.686612645032282</v>
      </c>
      <c r="S12" s="23"/>
      <c r="T12" s="23"/>
    </row>
    <row r="13" spans="1:20" ht="15" thickBot="1" x14ac:dyDescent="0.25">
      <c r="A13" s="2" t="s">
        <v>8</v>
      </c>
      <c r="B13" s="5">
        <v>23</v>
      </c>
      <c r="C13" s="5">
        <v>11</v>
      </c>
      <c r="D13" s="5">
        <v>56</v>
      </c>
      <c r="E13" s="5">
        <v>23</v>
      </c>
      <c r="F13" s="5">
        <v>113</v>
      </c>
      <c r="G13" s="5">
        <v>4</v>
      </c>
      <c r="H13" s="5">
        <v>3</v>
      </c>
      <c r="I13" s="5">
        <v>14</v>
      </c>
      <c r="J13" s="5">
        <v>1</v>
      </c>
      <c r="K13" s="5">
        <v>22</v>
      </c>
      <c r="L13" s="5">
        <v>27</v>
      </c>
      <c r="M13" s="5">
        <v>14</v>
      </c>
      <c r="N13" s="5">
        <v>70</v>
      </c>
      <c r="O13" s="5">
        <v>24</v>
      </c>
      <c r="P13" s="5">
        <v>135</v>
      </c>
      <c r="Q13" s="5">
        <f t="shared" si="0"/>
        <v>34</v>
      </c>
      <c r="R13" s="28">
        <f>+Q13/'Sentencias TSJ'!O13*100000</f>
        <v>5.8097610821192642</v>
      </c>
      <c r="S13" s="23"/>
      <c r="T13" s="23"/>
    </row>
    <row r="14" spans="1:20" ht="15" thickBot="1" x14ac:dyDescent="0.25">
      <c r="A14" s="2" t="s">
        <v>9</v>
      </c>
      <c r="B14" s="5">
        <v>71</v>
      </c>
      <c r="C14" s="5">
        <v>14</v>
      </c>
      <c r="D14" s="5">
        <v>226</v>
      </c>
      <c r="E14" s="5">
        <v>41</v>
      </c>
      <c r="F14" s="5">
        <v>352</v>
      </c>
      <c r="G14" s="5">
        <v>8</v>
      </c>
      <c r="H14" s="5">
        <v>8</v>
      </c>
      <c r="I14" s="5">
        <v>44</v>
      </c>
      <c r="J14" s="5">
        <v>13</v>
      </c>
      <c r="K14" s="5">
        <v>73</v>
      </c>
      <c r="L14" s="5">
        <v>79</v>
      </c>
      <c r="M14" s="5">
        <v>22</v>
      </c>
      <c r="N14" s="5">
        <v>270</v>
      </c>
      <c r="O14" s="5">
        <v>54</v>
      </c>
      <c r="P14" s="5">
        <v>425</v>
      </c>
      <c r="Q14" s="5">
        <f t="shared" si="0"/>
        <v>85</v>
      </c>
      <c r="R14" s="28">
        <f>+Q14/'Sentencias TSJ'!O14*100000</f>
        <v>3.5864010423347219</v>
      </c>
      <c r="S14" s="23"/>
      <c r="T14" s="23"/>
    </row>
    <row r="15" spans="1:20" ht="13.5" customHeight="1" thickBot="1" x14ac:dyDescent="0.25">
      <c r="A15" s="2" t="s">
        <v>10</v>
      </c>
      <c r="B15" s="5">
        <v>57</v>
      </c>
      <c r="C15" s="5">
        <v>11</v>
      </c>
      <c r="D15" s="5">
        <v>164</v>
      </c>
      <c r="E15" s="5">
        <v>89</v>
      </c>
      <c r="F15" s="5">
        <v>321</v>
      </c>
      <c r="G15" s="5">
        <v>2</v>
      </c>
      <c r="H15" s="5">
        <v>1</v>
      </c>
      <c r="I15" s="5">
        <v>13</v>
      </c>
      <c r="J15" s="5">
        <v>10</v>
      </c>
      <c r="K15" s="5">
        <v>26</v>
      </c>
      <c r="L15" s="5">
        <v>59</v>
      </c>
      <c r="M15" s="5">
        <v>12</v>
      </c>
      <c r="N15" s="5">
        <v>177</v>
      </c>
      <c r="O15" s="5">
        <v>99</v>
      </c>
      <c r="P15" s="5">
        <v>347</v>
      </c>
      <c r="Q15" s="5">
        <f t="shared" si="0"/>
        <v>68</v>
      </c>
      <c r="R15" s="28">
        <f>+Q15/'Sentencias TSJ'!O15*100000</f>
        <v>3.3135285034107413</v>
      </c>
      <c r="S15" s="23"/>
      <c r="T15" s="23"/>
    </row>
    <row r="16" spans="1:20" ht="15" thickBot="1" x14ac:dyDescent="0.25">
      <c r="A16" s="2" t="s">
        <v>11</v>
      </c>
      <c r="B16" s="5">
        <v>227</v>
      </c>
      <c r="C16" s="5">
        <v>143</v>
      </c>
      <c r="D16" s="5">
        <v>1389</v>
      </c>
      <c r="E16" s="5">
        <v>542</v>
      </c>
      <c r="F16" s="5">
        <v>2301</v>
      </c>
      <c r="G16" s="5">
        <v>24</v>
      </c>
      <c r="H16" s="5">
        <v>24</v>
      </c>
      <c r="I16" s="5">
        <v>181</v>
      </c>
      <c r="J16" s="5">
        <v>66</v>
      </c>
      <c r="K16" s="5">
        <v>295</v>
      </c>
      <c r="L16" s="5">
        <v>251</v>
      </c>
      <c r="M16" s="5">
        <v>167</v>
      </c>
      <c r="N16" s="5">
        <v>1570</v>
      </c>
      <c r="O16" s="5">
        <v>608</v>
      </c>
      <c r="P16" s="5">
        <v>2596</v>
      </c>
      <c r="Q16" s="5">
        <f t="shared" si="0"/>
        <v>370</v>
      </c>
      <c r="R16" s="28">
        <f>+Q16/'Sentencias TSJ'!O16*100000</f>
        <v>4.7537664605587713</v>
      </c>
      <c r="S16" s="23"/>
      <c r="T16" s="23"/>
    </row>
    <row r="17" spans="1:20" ht="15" thickBot="1" x14ac:dyDescent="0.25">
      <c r="A17" s="2" t="s">
        <v>24</v>
      </c>
      <c r="B17" s="5">
        <v>144</v>
      </c>
      <c r="C17" s="5">
        <v>50</v>
      </c>
      <c r="D17" s="5">
        <v>664</v>
      </c>
      <c r="E17" s="5">
        <v>243</v>
      </c>
      <c r="F17" s="5">
        <v>1101</v>
      </c>
      <c r="G17" s="5">
        <v>14</v>
      </c>
      <c r="H17" s="5">
        <v>6</v>
      </c>
      <c r="I17" s="5">
        <v>73</v>
      </c>
      <c r="J17" s="5">
        <v>13</v>
      </c>
      <c r="K17" s="5">
        <v>106</v>
      </c>
      <c r="L17" s="5">
        <v>158</v>
      </c>
      <c r="M17" s="5">
        <v>56</v>
      </c>
      <c r="N17" s="5">
        <v>737</v>
      </c>
      <c r="O17" s="5">
        <v>256</v>
      </c>
      <c r="P17" s="5">
        <v>1207</v>
      </c>
      <c r="Q17" s="5">
        <f t="shared" si="0"/>
        <v>194</v>
      </c>
      <c r="R17" s="28">
        <f>+Q17/'Sentencias TSJ'!O17*100000</f>
        <v>3.8107667518065291</v>
      </c>
      <c r="S17" s="23"/>
      <c r="T17" s="23"/>
    </row>
    <row r="18" spans="1:20" ht="15" thickBot="1" x14ac:dyDescent="0.25">
      <c r="A18" s="2" t="s">
        <v>12</v>
      </c>
      <c r="B18" s="5">
        <v>18</v>
      </c>
      <c r="C18" s="5">
        <v>2</v>
      </c>
      <c r="D18" s="5">
        <v>63</v>
      </c>
      <c r="E18" s="5">
        <v>24</v>
      </c>
      <c r="F18" s="5">
        <v>107</v>
      </c>
      <c r="G18" s="5">
        <v>2</v>
      </c>
      <c r="H18" s="5">
        <v>0</v>
      </c>
      <c r="I18" s="5">
        <v>7</v>
      </c>
      <c r="J18" s="5">
        <v>5</v>
      </c>
      <c r="K18" s="5">
        <v>14</v>
      </c>
      <c r="L18" s="5">
        <v>20</v>
      </c>
      <c r="M18" s="5">
        <v>2</v>
      </c>
      <c r="N18" s="5">
        <v>70</v>
      </c>
      <c r="O18" s="5">
        <v>29</v>
      </c>
      <c r="P18" s="5">
        <v>121</v>
      </c>
      <c r="Q18" s="5">
        <f t="shared" si="0"/>
        <v>20</v>
      </c>
      <c r="R18" s="28">
        <f>+Q18/'Sentencias TSJ'!O18*100000</f>
        <v>1.8970922318815835</v>
      </c>
      <c r="S18" s="23"/>
      <c r="T18" s="23"/>
    </row>
    <row r="19" spans="1:20" ht="15" thickBot="1" x14ac:dyDescent="0.25">
      <c r="A19" s="2" t="s">
        <v>13</v>
      </c>
      <c r="B19" s="5">
        <v>62</v>
      </c>
      <c r="C19" s="5">
        <v>24</v>
      </c>
      <c r="D19" s="5">
        <v>227</v>
      </c>
      <c r="E19" s="5">
        <v>49</v>
      </c>
      <c r="F19" s="5">
        <v>362</v>
      </c>
      <c r="G19" s="5">
        <v>10</v>
      </c>
      <c r="H19" s="5">
        <v>9</v>
      </c>
      <c r="I19" s="5">
        <v>47</v>
      </c>
      <c r="J19" s="5">
        <v>9</v>
      </c>
      <c r="K19" s="5">
        <v>75</v>
      </c>
      <c r="L19" s="5">
        <v>72</v>
      </c>
      <c r="M19" s="5">
        <v>33</v>
      </c>
      <c r="N19" s="5">
        <v>274</v>
      </c>
      <c r="O19" s="5">
        <v>58</v>
      </c>
      <c r="P19" s="5">
        <v>437</v>
      </c>
      <c r="Q19" s="5">
        <f t="shared" si="0"/>
        <v>86</v>
      </c>
      <c r="R19" s="28">
        <f>+Q19/'Sentencias TSJ'!O19*100000</f>
        <v>3.1980341758294064</v>
      </c>
      <c r="S19" s="23"/>
      <c r="T19" s="23"/>
    </row>
    <row r="20" spans="1:20" ht="15" thickBot="1" x14ac:dyDescent="0.25">
      <c r="A20" s="2" t="s">
        <v>14</v>
      </c>
      <c r="B20" s="5">
        <v>183</v>
      </c>
      <c r="C20" s="5">
        <v>84</v>
      </c>
      <c r="D20" s="5">
        <v>872</v>
      </c>
      <c r="E20" s="5">
        <v>388</v>
      </c>
      <c r="F20" s="5">
        <v>1527</v>
      </c>
      <c r="G20" s="5">
        <v>17</v>
      </c>
      <c r="H20" s="5">
        <v>7</v>
      </c>
      <c r="I20" s="5">
        <v>87</v>
      </c>
      <c r="J20" s="5">
        <v>32</v>
      </c>
      <c r="K20" s="5">
        <v>143</v>
      </c>
      <c r="L20" s="5">
        <v>200</v>
      </c>
      <c r="M20" s="5">
        <v>91</v>
      </c>
      <c r="N20" s="5">
        <v>959</v>
      </c>
      <c r="O20" s="5">
        <v>420</v>
      </c>
      <c r="P20" s="5">
        <v>1670</v>
      </c>
      <c r="Q20" s="5">
        <f t="shared" si="0"/>
        <v>267</v>
      </c>
      <c r="R20" s="28">
        <f>+Q20/'Sentencias TSJ'!O20*100000</f>
        <v>3.9588070557506785</v>
      </c>
      <c r="S20" s="23"/>
      <c r="T20" s="23"/>
    </row>
    <row r="21" spans="1:20" ht="15" thickBot="1" x14ac:dyDescent="0.25">
      <c r="A21" s="2" t="s">
        <v>15</v>
      </c>
      <c r="B21" s="5">
        <v>61</v>
      </c>
      <c r="C21" s="5">
        <v>12</v>
      </c>
      <c r="D21" s="5">
        <v>153</v>
      </c>
      <c r="E21" s="5">
        <v>98</v>
      </c>
      <c r="F21" s="5">
        <v>324</v>
      </c>
      <c r="G21" s="5">
        <v>0</v>
      </c>
      <c r="H21" s="5">
        <v>0</v>
      </c>
      <c r="I21" s="5">
        <v>28</v>
      </c>
      <c r="J21" s="5">
        <v>8</v>
      </c>
      <c r="K21" s="5">
        <v>36</v>
      </c>
      <c r="L21" s="5">
        <v>61</v>
      </c>
      <c r="M21" s="5">
        <v>12</v>
      </c>
      <c r="N21" s="5">
        <v>181</v>
      </c>
      <c r="O21" s="5">
        <v>106</v>
      </c>
      <c r="P21" s="5">
        <v>360</v>
      </c>
      <c r="Q21" s="5">
        <f t="shared" si="0"/>
        <v>73</v>
      </c>
      <c r="R21" s="28">
        <f>+Q21/'Sentencias TSJ'!O21*100000</f>
        <v>4.7667585845730711</v>
      </c>
      <c r="S21" s="23"/>
      <c r="T21" s="23"/>
    </row>
    <row r="22" spans="1:20" ht="15" thickBot="1" x14ac:dyDescent="0.25">
      <c r="A22" s="2" t="s">
        <v>16</v>
      </c>
      <c r="B22" s="5">
        <v>16</v>
      </c>
      <c r="C22" s="5">
        <v>8</v>
      </c>
      <c r="D22" s="5">
        <v>39</v>
      </c>
      <c r="E22" s="5">
        <v>19</v>
      </c>
      <c r="F22" s="5">
        <v>82</v>
      </c>
      <c r="G22" s="5">
        <v>2</v>
      </c>
      <c r="H22" s="5">
        <v>1</v>
      </c>
      <c r="I22" s="5">
        <v>7</v>
      </c>
      <c r="J22" s="5">
        <v>2</v>
      </c>
      <c r="K22" s="5">
        <v>12</v>
      </c>
      <c r="L22" s="5">
        <v>18</v>
      </c>
      <c r="M22" s="5">
        <v>9</v>
      </c>
      <c r="N22" s="5">
        <v>46</v>
      </c>
      <c r="O22" s="5">
        <v>21</v>
      </c>
      <c r="P22" s="5">
        <v>94</v>
      </c>
      <c r="Q22" s="5">
        <f t="shared" si="0"/>
        <v>24</v>
      </c>
      <c r="R22" s="28">
        <f>+Q22/'Sentencias TSJ'!O22*100000</f>
        <v>3.6165711289126778</v>
      </c>
      <c r="S22" s="23"/>
      <c r="T22" s="23"/>
    </row>
    <row r="23" spans="1:20" ht="15" thickBot="1" x14ac:dyDescent="0.25">
      <c r="A23" s="2" t="s">
        <v>17</v>
      </c>
      <c r="B23" s="5">
        <v>37</v>
      </c>
      <c r="C23" s="5">
        <v>23</v>
      </c>
      <c r="D23" s="5">
        <v>141</v>
      </c>
      <c r="E23" s="5">
        <v>53</v>
      </c>
      <c r="F23" s="5">
        <v>254</v>
      </c>
      <c r="G23" s="5">
        <v>8</v>
      </c>
      <c r="H23" s="5">
        <v>3</v>
      </c>
      <c r="I23" s="5">
        <v>23</v>
      </c>
      <c r="J23" s="5">
        <v>8</v>
      </c>
      <c r="K23" s="5">
        <v>42</v>
      </c>
      <c r="L23" s="5">
        <v>45</v>
      </c>
      <c r="M23" s="5">
        <v>26</v>
      </c>
      <c r="N23" s="5">
        <v>164</v>
      </c>
      <c r="O23" s="5">
        <v>61</v>
      </c>
      <c r="P23" s="5">
        <v>296</v>
      </c>
      <c r="Q23" s="5">
        <f t="shared" si="0"/>
        <v>60</v>
      </c>
      <c r="R23" s="28">
        <f>+Q23/'Sentencias TSJ'!O23*100000</f>
        <v>2.7183749916749766</v>
      </c>
      <c r="S23" s="23"/>
      <c r="T23" s="23"/>
    </row>
    <row r="24" spans="1:20" ht="15" thickBot="1" x14ac:dyDescent="0.25">
      <c r="A24" s="2" t="s">
        <v>18</v>
      </c>
      <c r="B24" s="5">
        <v>22</v>
      </c>
      <c r="C24" s="5">
        <v>3</v>
      </c>
      <c r="D24" s="5">
        <v>37</v>
      </c>
      <c r="E24" s="5">
        <v>4</v>
      </c>
      <c r="F24" s="5">
        <v>66</v>
      </c>
      <c r="G24" s="5">
        <v>1</v>
      </c>
      <c r="H24" s="5">
        <v>0</v>
      </c>
      <c r="I24" s="5">
        <v>5</v>
      </c>
      <c r="J24" s="5">
        <v>1</v>
      </c>
      <c r="K24" s="5">
        <v>7</v>
      </c>
      <c r="L24" s="5">
        <v>23</v>
      </c>
      <c r="M24" s="5">
        <v>3</v>
      </c>
      <c r="N24" s="5">
        <v>42</v>
      </c>
      <c r="O24" s="5">
        <v>5</v>
      </c>
      <c r="P24" s="5">
        <v>73</v>
      </c>
      <c r="Q24" s="5">
        <f t="shared" si="0"/>
        <v>25</v>
      </c>
      <c r="R24" s="28">
        <f>+Q24/'Sentencias TSJ'!O24*100000</f>
        <v>7.8250935098674432</v>
      </c>
      <c r="S24" s="23"/>
      <c r="T24" s="23"/>
    </row>
    <row r="25" spans="1:20" ht="15" thickBot="1" x14ac:dyDescent="0.25">
      <c r="A25" s="3" t="s">
        <v>23</v>
      </c>
      <c r="B25" s="6">
        <v>1383</v>
      </c>
      <c r="C25" s="6">
        <v>525</v>
      </c>
      <c r="D25" s="6">
        <v>5670</v>
      </c>
      <c r="E25" s="6">
        <v>2168</v>
      </c>
      <c r="F25" s="6">
        <v>9746</v>
      </c>
      <c r="G25" s="6">
        <v>124</v>
      </c>
      <c r="H25" s="6">
        <v>78</v>
      </c>
      <c r="I25" s="6">
        <v>755</v>
      </c>
      <c r="J25" s="6">
        <v>248</v>
      </c>
      <c r="K25" s="6">
        <v>1205</v>
      </c>
      <c r="L25" s="6">
        <v>1507</v>
      </c>
      <c r="M25" s="6">
        <v>603</v>
      </c>
      <c r="N25" s="6">
        <v>6425</v>
      </c>
      <c r="O25" s="6">
        <v>2416</v>
      </c>
      <c r="P25" s="6">
        <v>10951</v>
      </c>
      <c r="Q25" s="5">
        <f t="shared" si="0"/>
        <v>1908</v>
      </c>
      <c r="R25" s="28">
        <f>+Q25/'Sentencias TSJ'!O25*100000</f>
        <v>4.0222957455347297</v>
      </c>
    </row>
    <row r="27" spans="1:20" x14ac:dyDescent="0.2">
      <c r="F27" s="14"/>
      <c r="K27" s="14"/>
      <c r="P27" s="14"/>
    </row>
    <row r="28" spans="1:20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20" x14ac:dyDescent="0.2">
      <c r="B29" s="23"/>
      <c r="F29" s="23"/>
      <c r="G29" s="23"/>
      <c r="P29" s="14"/>
    </row>
    <row r="30" spans="1:20" x14ac:dyDescent="0.2">
      <c r="B30" s="23"/>
      <c r="F30" s="23"/>
      <c r="G30" s="23"/>
    </row>
    <row r="31" spans="1:20" x14ac:dyDescent="0.2">
      <c r="B31" s="23"/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O25"/>
  <sheetViews>
    <sheetView workbookViewId="0">
      <selection activeCell="I30" sqref="I30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7" ht="15" customHeight="1" x14ac:dyDescent="0.25"/>
    <row r="6" spans="1:7" ht="15" customHeight="1" x14ac:dyDescent="0.25">
      <c r="B6" s="33" t="s">
        <v>62</v>
      </c>
      <c r="C6" s="36"/>
      <c r="D6" s="36"/>
      <c r="E6" s="33" t="s">
        <v>63</v>
      </c>
      <c r="F6" s="36"/>
      <c r="G6" s="36"/>
    </row>
    <row r="7" spans="1:7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7" ht="15.75" thickBot="1" x14ac:dyDescent="0.3">
      <c r="A8" s="2" t="s">
        <v>3</v>
      </c>
      <c r="B8" s="27">
        <v>-8.9095744680851061E-2</v>
      </c>
      <c r="C8" s="27">
        <v>-0.40566037735849059</v>
      </c>
      <c r="D8" s="27">
        <v>-0.12820512820512819</v>
      </c>
      <c r="E8" s="27">
        <v>-0.32348522784176265</v>
      </c>
      <c r="F8" s="27">
        <v>-0.33777777777777779</v>
      </c>
      <c r="G8" s="27">
        <v>-0.32493249324932494</v>
      </c>
    </row>
    <row r="9" spans="1:7" ht="15.75" thickBot="1" x14ac:dyDescent="0.3">
      <c r="A9" s="2" t="s">
        <v>4</v>
      </c>
      <c r="B9" s="27">
        <v>0.32653061224489793</v>
      </c>
      <c r="C9" s="27">
        <v>2.1428571428571428</v>
      </c>
      <c r="D9" s="27">
        <v>0.44761904761904764</v>
      </c>
      <c r="E9" s="27">
        <v>-0.26684636118598382</v>
      </c>
      <c r="F9" s="27">
        <v>0.67500000000000004</v>
      </c>
      <c r="G9" s="27">
        <v>-0.17518248175182483</v>
      </c>
    </row>
    <row r="10" spans="1:7" ht="15.75" thickBot="1" x14ac:dyDescent="0.3">
      <c r="A10" s="2" t="s">
        <v>5</v>
      </c>
      <c r="B10" s="27">
        <v>-0.16438356164383561</v>
      </c>
      <c r="C10" s="27">
        <v>0.5714285714285714</v>
      </c>
      <c r="D10" s="27">
        <v>-0.1</v>
      </c>
      <c r="E10" s="27">
        <v>0.12980769230769232</v>
      </c>
      <c r="F10" s="27">
        <v>-0.27777777777777779</v>
      </c>
      <c r="G10" s="27">
        <v>6.9672131147540978E-2</v>
      </c>
    </row>
    <row r="11" spans="1:7" ht="15.75" thickBot="1" x14ac:dyDescent="0.3">
      <c r="A11" s="2" t="s">
        <v>6</v>
      </c>
      <c r="B11" s="27">
        <v>-0.32462686567164178</v>
      </c>
      <c r="C11" s="27">
        <v>-0.4</v>
      </c>
      <c r="D11" s="27">
        <v>-0.33105802047781568</v>
      </c>
      <c r="E11" s="27">
        <v>-8.869179600886918E-3</v>
      </c>
      <c r="F11" s="27">
        <v>-0.33333333333333331</v>
      </c>
      <c r="G11" s="27">
        <v>-5.827067669172932E-2</v>
      </c>
    </row>
    <row r="12" spans="1:7" ht="15.75" thickBot="1" x14ac:dyDescent="0.3">
      <c r="A12" s="2" t="s">
        <v>7</v>
      </c>
      <c r="B12" s="27">
        <v>-2.4316109422492401E-2</v>
      </c>
      <c r="C12" s="27">
        <v>-0.17142857142857143</v>
      </c>
      <c r="D12" s="27">
        <v>-3.8461538461538464E-2</v>
      </c>
      <c r="E12" s="27">
        <v>-0.27260273972602739</v>
      </c>
      <c r="F12" s="27">
        <v>-3.3333333333333333E-2</v>
      </c>
      <c r="G12" s="27">
        <v>-0.25443037974683547</v>
      </c>
    </row>
    <row r="13" spans="1:7" ht="15.75" thickBot="1" x14ac:dyDescent="0.3">
      <c r="A13" s="2" t="s">
        <v>8</v>
      </c>
      <c r="B13" s="27">
        <v>0.19672131147540983</v>
      </c>
      <c r="C13" s="27">
        <v>-0.16666666666666666</v>
      </c>
      <c r="D13" s="27">
        <v>0.16417910447761194</v>
      </c>
      <c r="E13" s="27">
        <v>-5.8333333333333334E-2</v>
      </c>
      <c r="F13" s="27">
        <v>-8.3333333333333329E-2</v>
      </c>
      <c r="G13" s="27">
        <v>-6.25E-2</v>
      </c>
    </row>
    <row r="14" spans="1:7" ht="15.75" thickBot="1" x14ac:dyDescent="0.3">
      <c r="A14" s="2" t="s">
        <v>9</v>
      </c>
      <c r="B14" s="27">
        <v>6.7796610169491525E-2</v>
      </c>
      <c r="C14" s="27">
        <v>-0.42857142857142855</v>
      </c>
      <c r="D14" s="27">
        <v>-7.1942446043165471E-3</v>
      </c>
      <c r="E14" s="27">
        <v>-2.2222222222222223E-2</v>
      </c>
      <c r="F14" s="27">
        <v>2.8169014084507043E-2</v>
      </c>
      <c r="G14" s="27">
        <v>-1.3921113689095127E-2</v>
      </c>
    </row>
    <row r="15" spans="1:7" ht="15.75" thickBot="1" x14ac:dyDescent="0.3">
      <c r="A15" s="2" t="s">
        <v>10</v>
      </c>
      <c r="B15" s="27">
        <v>0.4</v>
      </c>
      <c r="C15" s="27">
        <v>0.66666666666666663</v>
      </c>
      <c r="D15" s="27">
        <v>0.41860465116279072</v>
      </c>
      <c r="E15" s="27">
        <v>-0.16623376623376623</v>
      </c>
      <c r="F15" s="27">
        <v>-0.29729729729729731</v>
      </c>
      <c r="G15" s="27">
        <v>-0.17772511848341233</v>
      </c>
    </row>
    <row r="16" spans="1:7" ht="15.75" thickBot="1" x14ac:dyDescent="0.3">
      <c r="A16" s="2" t="s">
        <v>11</v>
      </c>
      <c r="B16" s="27">
        <v>0.13279678068410464</v>
      </c>
      <c r="C16" s="27">
        <v>-0.17073170731707318</v>
      </c>
      <c r="D16" s="27">
        <v>0.10966542750929369</v>
      </c>
      <c r="E16" s="27">
        <v>-6.158238172920065E-2</v>
      </c>
      <c r="F16" s="27">
        <v>-0.18956043956043955</v>
      </c>
      <c r="G16" s="27">
        <v>-7.8125E-2</v>
      </c>
    </row>
    <row r="17" spans="1:15" ht="15.75" thickBot="1" x14ac:dyDescent="0.3">
      <c r="A17" s="2" t="s">
        <v>24</v>
      </c>
      <c r="B17" s="27">
        <v>8.9850249584026626E-2</v>
      </c>
      <c r="C17" s="27">
        <v>-0.26</v>
      </c>
      <c r="D17" s="27">
        <v>6.2980030721966201E-2</v>
      </c>
      <c r="E17" s="27">
        <v>-0.23435326842837273</v>
      </c>
      <c r="F17" s="27">
        <v>-0.24822695035460993</v>
      </c>
      <c r="G17" s="27">
        <v>-0.23559214692843572</v>
      </c>
    </row>
    <row r="18" spans="1:15" ht="15.75" thickBot="1" x14ac:dyDescent="0.3">
      <c r="A18" s="2" t="s">
        <v>12</v>
      </c>
      <c r="B18" s="27">
        <v>9.0909090909090912E-2</v>
      </c>
      <c r="C18" s="27">
        <v>-0.375</v>
      </c>
      <c r="D18" s="27">
        <v>1.9230769230769232E-2</v>
      </c>
      <c r="E18" s="27">
        <v>-0.20149253731343283</v>
      </c>
      <c r="F18" s="27">
        <v>-0.53333333333333333</v>
      </c>
      <c r="G18" s="27">
        <v>-0.26219512195121952</v>
      </c>
    </row>
    <row r="19" spans="1:15" ht="15.75" thickBot="1" x14ac:dyDescent="0.3">
      <c r="A19" s="2" t="s">
        <v>13</v>
      </c>
      <c r="B19" s="27">
        <v>-0.23456790123456789</v>
      </c>
      <c r="C19" s="27">
        <v>-0.16666666666666666</v>
      </c>
      <c r="D19" s="27">
        <v>-0.22988505747126436</v>
      </c>
      <c r="E19" s="27">
        <v>-0.19733924611973391</v>
      </c>
      <c r="F19" s="27">
        <v>0.19047619047619047</v>
      </c>
      <c r="G19" s="27">
        <v>-0.14980544747081712</v>
      </c>
    </row>
    <row r="20" spans="1:15" ht="15.75" thickBot="1" x14ac:dyDescent="0.3">
      <c r="A20" s="2" t="s">
        <v>14</v>
      </c>
      <c r="B20" s="27">
        <v>-0.15795328142380421</v>
      </c>
      <c r="C20" s="27">
        <v>-0.25862068965517243</v>
      </c>
      <c r="D20" s="27">
        <v>-0.16405433646812956</v>
      </c>
      <c r="E20" s="27">
        <v>-0.21166752710376871</v>
      </c>
      <c r="F20" s="27">
        <v>-0.36444444444444446</v>
      </c>
      <c r="G20" s="27">
        <v>-0.22756706753006475</v>
      </c>
    </row>
    <row r="21" spans="1:15" ht="15.75" thickBot="1" x14ac:dyDescent="0.3">
      <c r="A21" s="2" t="s">
        <v>15</v>
      </c>
      <c r="B21" s="27">
        <v>-0.3888888888888889</v>
      </c>
      <c r="C21" s="27">
        <v>-0.55555555555555558</v>
      </c>
      <c r="D21" s="27">
        <v>-0.40972222222222221</v>
      </c>
      <c r="E21" s="27">
        <v>-0.12668463611859837</v>
      </c>
      <c r="F21" s="27">
        <v>-7.6923076923076927E-2</v>
      </c>
      <c r="G21" s="27">
        <v>-0.12195121951219512</v>
      </c>
    </row>
    <row r="22" spans="1:15" ht="15.75" thickBot="1" x14ac:dyDescent="0.3">
      <c r="A22" s="2" t="s">
        <v>16</v>
      </c>
      <c r="B22" s="27">
        <v>0.32</v>
      </c>
      <c r="C22" s="27">
        <v>-0.25</v>
      </c>
      <c r="D22" s="27">
        <v>0.27777777777777779</v>
      </c>
      <c r="E22" s="27">
        <v>7.8947368421052627E-2</v>
      </c>
      <c r="F22" s="27">
        <v>0</v>
      </c>
      <c r="G22" s="27">
        <v>6.8181818181818177E-2</v>
      </c>
    </row>
    <row r="23" spans="1:15" ht="15.75" thickBot="1" x14ac:dyDescent="0.3">
      <c r="A23" s="2" t="s">
        <v>17</v>
      </c>
      <c r="B23" s="27">
        <v>3.6036036036036036E-2</v>
      </c>
      <c r="C23" s="27">
        <v>0.21428571428571427</v>
      </c>
      <c r="D23" s="27">
        <v>5.6000000000000001E-2</v>
      </c>
      <c r="E23" s="27">
        <v>5.3941908713692949E-2</v>
      </c>
      <c r="F23" s="27">
        <v>-0.17647058823529413</v>
      </c>
      <c r="G23" s="27">
        <v>1.3698630136986301E-2</v>
      </c>
    </row>
    <row r="24" spans="1:15" ht="15.75" thickBot="1" x14ac:dyDescent="0.3">
      <c r="A24" s="2" t="s">
        <v>18</v>
      </c>
      <c r="B24" s="27">
        <v>-7.6923076923076927E-2</v>
      </c>
      <c r="C24" s="27">
        <v>2</v>
      </c>
      <c r="D24" s="27">
        <v>0</v>
      </c>
      <c r="E24" s="27">
        <v>0.40425531914893614</v>
      </c>
      <c r="F24" s="27">
        <v>0.75</v>
      </c>
      <c r="G24" s="27">
        <v>0.43137254901960786</v>
      </c>
    </row>
    <row r="25" spans="1:15" ht="15.75" thickBot="1" x14ac:dyDescent="0.3">
      <c r="A25" s="3" t="s">
        <v>23</v>
      </c>
      <c r="B25" s="7">
        <v>-5.4419215612685305E-3</v>
      </c>
      <c r="C25" s="7">
        <v>-0.20634920634920634</v>
      </c>
      <c r="D25" s="7">
        <v>-2.2801302931596091E-2</v>
      </c>
      <c r="E25" s="7">
        <v>-0.17189225932534624</v>
      </c>
      <c r="F25" s="7">
        <v>-0.19827012641383898</v>
      </c>
      <c r="G25" s="7">
        <v>-0.1748794454490657</v>
      </c>
      <c r="O25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2022-10-03T07:13:50Z</dcterms:modified>
</cp:coreProperties>
</file>